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84595\Documents\_Valutazione Fornitori\Procedure operative RFI DAC\Procedura valutazione Econ_finanz\PO Valutaz Economico fin rev. D_bozza\"/>
    </mc:Choice>
  </mc:AlternateContent>
  <bookViews>
    <workbookView xWindow="0" yWindow="0" windowWidth="20490" windowHeight="8610" activeTab="1"/>
  </bookViews>
  <sheets>
    <sheet name="Esempio PSF - Indici Criterio 1" sheetId="1" r:id="rId1"/>
    <sheet name="Esempio PSF - Indici Criterio 2" sheetId="4" r:id="rId2"/>
    <sheet name="Esempio di calcolo PSFM" sheetId="6" r:id="rId3"/>
  </sheets>
  <definedNames>
    <definedName name="_xlnm.Print_Area" localSheetId="2">'Esempio di calcolo PSFM'!$A$1:$J$48</definedName>
    <definedName name="_xlnm.Print_Area" localSheetId="0">'Esempio PSF - Indici Criterio 1'!$A$1:$AA$79</definedName>
    <definedName name="_xlnm.Print_Titles" localSheetId="0">'Esempio PSF - Indici Criterio 1'!$1:$7</definedName>
  </definedNames>
  <calcPr calcId="162913"/>
</workbook>
</file>

<file path=xl/calcChain.xml><?xml version="1.0" encoding="utf-8"?>
<calcChain xmlns="http://schemas.openxmlformats.org/spreadsheetml/2006/main">
  <c r="D41" i="6" l="1"/>
  <c r="D40" i="6"/>
  <c r="F34" i="6" l="1"/>
  <c r="F35" i="6"/>
  <c r="F36" i="6" l="1"/>
  <c r="D42" i="6" s="1"/>
  <c r="D45" i="6" s="1"/>
  <c r="J72" i="4" l="1"/>
  <c r="F72" i="4"/>
  <c r="E72" i="4"/>
  <c r="D72" i="4"/>
  <c r="J71" i="4"/>
  <c r="F71" i="4"/>
  <c r="E71" i="4"/>
  <c r="D71" i="4"/>
  <c r="J70" i="4"/>
  <c r="F70" i="4"/>
  <c r="E70" i="4"/>
  <c r="D70" i="4"/>
  <c r="J69" i="4"/>
  <c r="F69" i="4"/>
  <c r="E69" i="4"/>
  <c r="D69" i="4"/>
  <c r="J68" i="4"/>
  <c r="F68" i="4"/>
  <c r="E68" i="4"/>
  <c r="D68" i="4"/>
  <c r="J67" i="4"/>
  <c r="F67" i="4"/>
  <c r="E67" i="4"/>
  <c r="D67" i="4"/>
  <c r="J66" i="4"/>
  <c r="F66" i="4"/>
  <c r="E66" i="4"/>
  <c r="D66" i="4"/>
  <c r="J65" i="4"/>
  <c r="F65" i="4"/>
  <c r="E65" i="4"/>
  <c r="D65" i="4"/>
  <c r="N33" i="4"/>
  <c r="N32" i="4"/>
  <c r="N31" i="4"/>
  <c r="N30" i="4"/>
  <c r="N29" i="4"/>
  <c r="N28" i="4"/>
  <c r="N27" i="4"/>
  <c r="N26" i="4"/>
  <c r="D66" i="1"/>
  <c r="D67" i="1"/>
  <c r="D68" i="1"/>
  <c r="D69" i="1"/>
  <c r="D70" i="1"/>
  <c r="D71" i="1"/>
  <c r="D72" i="1"/>
  <c r="D65" i="1"/>
  <c r="E66" i="1"/>
  <c r="E67" i="1"/>
  <c r="E68" i="1"/>
  <c r="E69" i="1"/>
  <c r="E70" i="1"/>
  <c r="E71" i="1"/>
  <c r="E72" i="1"/>
  <c r="E65" i="1"/>
  <c r="F66" i="1"/>
  <c r="J66" i="1"/>
  <c r="F67" i="1"/>
  <c r="J67" i="1"/>
  <c r="F68" i="1"/>
  <c r="J68" i="1"/>
  <c r="F69" i="1"/>
  <c r="J69" i="1"/>
  <c r="F70" i="1"/>
  <c r="J70" i="1"/>
  <c r="F71" i="1"/>
  <c r="J71" i="1"/>
  <c r="F72" i="1"/>
  <c r="J72" i="1"/>
  <c r="J65" i="1"/>
  <c r="F65" i="1"/>
  <c r="N68" i="4" l="1"/>
  <c r="R68" i="4" s="1"/>
  <c r="N70" i="4"/>
  <c r="R70" i="4" s="1"/>
  <c r="N72" i="4"/>
  <c r="R72" i="4" s="1"/>
  <c r="N71" i="4"/>
  <c r="R71" i="4" s="1"/>
  <c r="N69" i="4"/>
  <c r="R69" i="4" s="1"/>
  <c r="N67" i="4"/>
  <c r="R67" i="4" s="1"/>
  <c r="N66" i="4"/>
  <c r="R66" i="4" s="1"/>
  <c r="N65" i="4"/>
  <c r="R65" i="4" s="1"/>
  <c r="V72" i="4" l="1"/>
  <c r="N72" i="1" l="1"/>
  <c r="R72" i="1" s="1"/>
  <c r="N71" i="1"/>
  <c r="R71" i="1" s="1"/>
  <c r="N70" i="1"/>
  <c r="R70" i="1" s="1"/>
  <c r="N69" i="1"/>
  <c r="R69" i="1" s="1"/>
  <c r="N68" i="1"/>
  <c r="R68" i="1" s="1"/>
  <c r="N67" i="1"/>
  <c r="R67" i="1" s="1"/>
  <c r="N66" i="1"/>
  <c r="R66" i="1" s="1"/>
  <c r="N65" i="1"/>
  <c r="R65" i="1" s="1"/>
  <c r="N33" i="1"/>
  <c r="N32" i="1"/>
  <c r="N31" i="1"/>
  <c r="N30" i="1"/>
  <c r="N29" i="1"/>
  <c r="N28" i="1"/>
  <c r="N27" i="1"/>
  <c r="N26" i="1"/>
  <c r="V72" i="1" l="1"/>
</calcChain>
</file>

<file path=xl/sharedStrings.xml><?xml version="1.0" encoding="utf-8"?>
<sst xmlns="http://schemas.openxmlformats.org/spreadsheetml/2006/main" count="141" uniqueCount="78">
  <si>
    <t>R.O.A.</t>
  </si>
  <si>
    <t>Liquidita' corrente</t>
  </si>
  <si>
    <t>Indebitamento Bancario</t>
  </si>
  <si>
    <t>A</t>
  </si>
  <si>
    <t>RIM</t>
  </si>
  <si>
    <t>D</t>
  </si>
  <si>
    <t>PSF</t>
  </si>
  <si>
    <t>B</t>
  </si>
  <si>
    <t>E</t>
  </si>
  <si>
    <t>Indici di Impresa</t>
  </si>
  <si>
    <t>Indici Medi Sist. Qualif.</t>
  </si>
  <si>
    <t>Punteggi comparativi</t>
  </si>
  <si>
    <t>P. Sintetico Finale</t>
  </si>
  <si>
    <t>I)</t>
  </si>
  <si>
    <t>II)</t>
  </si>
  <si>
    <t>III)</t>
  </si>
  <si>
    <t>IV)</t>
  </si>
  <si>
    <t>Procedura per la valutazione economico finanziaria di un operatore economico</t>
  </si>
  <si>
    <r>
      <t xml:space="preserve"> Punteggio Comparativo</t>
    </r>
    <r>
      <rPr>
        <sz val="10"/>
        <color theme="1"/>
        <rFont val="Tahoma"/>
        <family val="2"/>
      </rPr>
      <t xml:space="preserve"> </t>
    </r>
    <r>
      <rPr>
        <b/>
        <sz val="10"/>
        <color theme="1"/>
        <rFont val="Tahoma"/>
        <family val="2"/>
      </rPr>
      <t>(indici da nr. 1 a nr. 5)</t>
    </r>
  </si>
  <si>
    <r>
      <t xml:space="preserve"> Punteggio Comparativo </t>
    </r>
    <r>
      <rPr>
        <b/>
        <sz val="10"/>
        <color theme="1"/>
        <rFont val="Tahoma"/>
        <family val="2"/>
      </rPr>
      <t>(indici da nr. 6 a nr. 8)</t>
    </r>
  </si>
  <si>
    <t>Esito Verifica</t>
  </si>
  <si>
    <t>Positivo</t>
  </si>
  <si>
    <t xml:space="preserve"> Limiti di fascia</t>
  </si>
  <si>
    <t>Valore Soglia  - S1</t>
  </si>
  <si>
    <t>RFI DAC PS IFS 005 D</t>
  </si>
  <si>
    <t>Allegato 3</t>
  </si>
  <si>
    <t>Patrimonio netto / Debiti</t>
  </si>
  <si>
    <t>Cash flow / Totale Attivo</t>
  </si>
  <si>
    <t>Copertura delle Immobilizzazioni</t>
  </si>
  <si>
    <t>Debiti tributari e previdenziali / Totale attivo</t>
  </si>
  <si>
    <t>Oneri finanziari / Ricavi</t>
  </si>
  <si>
    <t>INME</t>
  </si>
  <si>
    <t>Ricavi / Totale Attivo</t>
  </si>
  <si>
    <t>Grado di liquidità dell'attivo</t>
  </si>
  <si>
    <t>Esigibilità del passivo</t>
  </si>
  <si>
    <t>Costo del personale / Ricavi</t>
  </si>
  <si>
    <t>Tabella 5</t>
  </si>
  <si>
    <t>Punteggio di Mantenimento (PM)</t>
  </si>
  <si>
    <t>Annualità N-1</t>
  </si>
  <si>
    <t>Annualità N-2</t>
  </si>
  <si>
    <t>PSF ≥ 18</t>
  </si>
  <si>
    <t>PSF 24 ÷ 31</t>
  </si>
  <si>
    <t>PSF 32 ÷ 40</t>
  </si>
  <si>
    <t>Annualità</t>
  </si>
  <si>
    <t>PM</t>
  </si>
  <si>
    <t>Valori PSF Annualità N-1 ed N-2</t>
  </si>
  <si>
    <t>Esempio</t>
  </si>
  <si>
    <t>Determinazione del PM</t>
  </si>
  <si>
    <t>a)</t>
  </si>
  <si>
    <t>Punteggi da Tab. 5</t>
  </si>
  <si>
    <t>b)</t>
  </si>
  <si>
    <t>Determinazione del PSFM</t>
  </si>
  <si>
    <t>PSFM</t>
  </si>
  <si>
    <t>PSF 2020</t>
  </si>
  <si>
    <t>N-1</t>
  </si>
  <si>
    <t>N-2</t>
  </si>
  <si>
    <t>Modalità di calcolo del Punteggio Sintetico Finale di Mantenimento (PSFM) di cui al punto II.6.2  della Procedura di Valutazione Economico Finanziaria</t>
  </si>
  <si>
    <t>L'Operatore Economico (OE) determina il Punteggio Sintetico Finale di Mantenimento (PSFM) quando il livello del PSF riferito all’annualità in valutazione risulti inferiore alla Soglia Minima di Accettabilità Economico Finanziaria S1 (punto II.7).</t>
  </si>
  <si>
    <t>La somma dei due punteggi rilevati dalla tabella costituisce il Punteggio di Mantenimento che andrà a sua volta aggiunto al PSF conseguito nell'annualità in valutazione (N) per ottenere il valore finale del PSFM.</t>
  </si>
  <si>
    <t xml:space="preserve">Il PSFM si ottiene sommando al PSF dell'annualità in valutazione il Punteggio di Mantenimento (PM) .
Il Punteggio di Mantenimento (PM) varia da 0 a 4 ed è determinato attribuendo un punteggio a ciascuna delle annualità N-1 e N-2, secondo i criteri indicati nella tabella 5 di cui al punto II.6.2 della Procedura di Valutazione Economico Finanziaria.
</t>
  </si>
  <si>
    <t>Per valori del PSFM uguali o superiori al livello della soglia minima S1, l'Operatore Economico sarà giudicato idoneo sotto il profilo dell'affidabilità economico finanziaria (Cfr. Punto II.8 Criteri di Valutazione - Procedura di Valutazione Economico Finanziaria).</t>
  </si>
  <si>
    <t>In valutazione</t>
  </si>
  <si>
    <t>Anno di bilancio</t>
  </si>
  <si>
    <t>N-1 (2019)</t>
  </si>
  <si>
    <t>N-2 (2018)</t>
  </si>
  <si>
    <t>Modalità di calcolo del Punteggio Sintetico Finale (PSF) - Criterio 2</t>
  </si>
  <si>
    <t>Modalità di calcolo del Punteggio Sintetico Finale (PSF) - Criterio 1</t>
  </si>
  <si>
    <r>
      <rPr>
        <sz val="11"/>
        <rFont val="Tahoma"/>
        <family val="2"/>
      </rPr>
      <t xml:space="preserve">L'Operatore Economico calcola gli indicatori di cui al punto II.3.1 (Indici d'Impresa - Criterio 1) della Procedura di Valutazione Economico Finanziaria, in base ai criteri previsti ai punti II.1 (Criteri della Valutazione) e II.2 (Criteri Preliminari) della stessa procedura. </t>
    </r>
    <r>
      <rPr>
        <sz val="11"/>
        <color theme="1"/>
        <rFont val="Tahoma"/>
        <family val="2"/>
      </rPr>
      <t xml:space="preserve">
I risultati teorici sono indicati nella colonna A delle tabelle seguenti. </t>
    </r>
  </si>
  <si>
    <r>
      <t>L'Operatore Economico confronta i valori di cui al punto I) con i corrispondenti indici medi riferiti allo specifico Sistema di Qualificazione o alla Procedura Negoziale, resi disponibili da RFI sul proprio sito internet o identificati nel bando di gara (INME - colonna B). 
L' Operatore Economico calcola per ciascuno degli otto indici il rapporto tra l'indice di impresa</t>
    </r>
    <r>
      <rPr>
        <sz val="11"/>
        <rFont val="Tahoma"/>
        <family val="2"/>
      </rPr>
      <t xml:space="preserve"> ed il valore medio INME. 
Il valore teorico dei rapporti tra gli indici di impresa ed i valori medi sono evidenziati nella colonna C (RIM).</t>
    </r>
  </si>
  <si>
    <t>Indici di bilancio - Criterio 1</t>
  </si>
  <si>
    <t>L' Operatore Economico associa a ciascuno degli otto inidici un punteggio comparativo che varia in funzione del valore assunto dal rapporto tra l'indice di impresa ed il corrispondente indice medio. Il punteggio comparativo varia da 1 (minimo) a 5 (massimo) e viene assegnato in base alle due scale di valori indicate al punto II.5 della citata Procedura, delle quali viene di seguito fornita una rappresentazione grafica.
Il primo grafico descrive i criteri di assegnazone dei punteggi comparativi per i primi 5 indici di bilancio (II.5.1 A Progressione Crescente). Il secondo vale invece per gli ultimi 3 (II.5.2 A Progressione Decrescente).</t>
  </si>
  <si>
    <t>Dopo aver calcolato i punteggi comparativi in base a quanto indicato al precedente punto III, l' Operatore Economico somma gli otto valori ottenuti e determina il proprio PSF, confrontandolo poi con il livello della soglia minima di accettabilità (S1) prevista dalla Normativa dei Sistemi di Qualificazione di RFI Spa o dal bando della Procedura Negoziale.
Per valori del PSF uguali o superiori al livello della soglia minima S1, l' Operatore Economico sarà giudicato idoneo sotto il profilo dell'affidabilità economico finanziaria (Cfr. Punto II.8 Criteri di Valutazione - Procedura di Valutazione Economico Finanziaria).</t>
  </si>
  <si>
    <t xml:space="preserve">L'Operatore Economico calcola gli indicatori di cui al punto II.3.2 (Indici d'Impresa - Criterio 2) della Procedura di Valutazione Economico Finanziaria, in base ai criteri previsti ai punti II.1 (Criteri della Valutazione) e II.2 (Criteri Preliminari) della stessa procedura. 
I risultati teorici sono indicati nella colonna A delle tabelle seguenti. </t>
  </si>
  <si>
    <t>L'Operatore Economico confronta i valori di cui al punto I) con i corrispondenti indici medi riferiti allo specifico Sistema di Qualificazione o alla Procedura Negoziale, resi disponibili da RFI sul proprio sito internet o identificati nel bando di gara (INME - colonna B). 
L' Operatore Economico calcola per ciascuno degli otto indici il rapporto tra l'indice di impresa ed il valore medio INME. 
Il valore teorico dei rapporti tra gli indici di impresa ed i valori medi sono evidenziati nella colonna C (RIM).</t>
  </si>
  <si>
    <t>Indici di bilancio - Criterio 2</t>
  </si>
  <si>
    <t>Allegato 4</t>
  </si>
  <si>
    <t>C=(A/B)*100</t>
  </si>
  <si>
    <t>Rapporto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</si>
</sst>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Tahoma"/>
      <family val="2"/>
    </font>
    <font>
      <b/>
      <sz val="11"/>
      <color theme="1"/>
      <name val="Tahoma"/>
      <family val="2"/>
    </font>
    <font>
      <u/>
      <sz val="10"/>
      <color indexed="12"/>
      <name val="Arial"/>
      <family val="2"/>
    </font>
    <font>
      <b/>
      <sz val="10"/>
      <name val="Tahoma"/>
      <family val="2"/>
    </font>
    <font>
      <sz val="11"/>
      <name val="Tahoma"/>
      <family val="2"/>
    </font>
    <font>
      <b/>
      <sz val="11"/>
      <name val="Tahoma"/>
      <family val="2"/>
    </font>
    <font>
      <sz val="11"/>
      <color indexed="9"/>
      <name val="Tahoma"/>
      <family val="2"/>
    </font>
    <font>
      <u/>
      <sz val="11"/>
      <color theme="2" tint="-0.749961851863155"/>
      <name val="Tahoma"/>
      <family val="2"/>
    </font>
    <font>
      <b/>
      <sz val="11"/>
      <color indexed="48"/>
      <name val="Tahoma"/>
      <family val="2"/>
    </font>
    <font>
      <u/>
      <sz val="11"/>
      <color indexed="12"/>
      <name val="Tahoma"/>
      <family val="2"/>
    </font>
    <font>
      <u/>
      <sz val="11"/>
      <color theme="2" tint="-0.749992370372631"/>
      <name val="Tahoma"/>
      <family val="2"/>
    </font>
    <font>
      <b/>
      <sz val="10"/>
      <color theme="1"/>
      <name val="Tahoma"/>
      <family val="2"/>
    </font>
    <font>
      <b/>
      <sz val="9"/>
      <color theme="1"/>
      <name val="Tahoma"/>
      <family val="2"/>
    </font>
    <font>
      <sz val="10"/>
      <color theme="1"/>
      <name val="Tahoma"/>
      <family val="2"/>
    </font>
    <font>
      <b/>
      <strike/>
      <sz val="10"/>
      <color rgb="FFFF0000"/>
      <name val="Tahoma"/>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33CC33"/>
        <bgColor indexed="64"/>
      </patternFill>
    </fill>
    <fill>
      <patternFill patternType="solid">
        <fgColor rgb="FF009900"/>
        <bgColor indexed="64"/>
      </patternFill>
    </fill>
    <fill>
      <patternFill patternType="solid">
        <fgColor rgb="FF66FF33"/>
        <bgColor indexed="64"/>
      </patternFill>
    </fill>
  </fills>
  <borders count="40">
    <border>
      <left/>
      <right/>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top/>
      <bottom/>
      <diagonal/>
    </border>
    <border>
      <left style="hair">
        <color theme="0" tint="-0.24994659260841701"/>
      </left>
      <right style="hair">
        <color theme="0" tint="-0.24994659260841701"/>
      </right>
      <top/>
      <bottom/>
      <diagonal/>
    </border>
    <border>
      <left/>
      <right/>
      <top/>
      <bottom style="hair">
        <color theme="0" tint="-0.499984740745262"/>
      </bottom>
      <diagonal/>
    </border>
    <border>
      <left/>
      <right/>
      <top/>
      <bottom style="hair">
        <color theme="0" tint="-0.34998626667073579"/>
      </bottom>
      <diagonal/>
    </border>
    <border>
      <left/>
      <right/>
      <top/>
      <bottom style="hair">
        <color theme="0" tint="-0.24994659260841701"/>
      </bottom>
      <diagonal/>
    </border>
    <border>
      <left/>
      <right style="hair">
        <color theme="0" tint="-0.24994659260841701"/>
      </right>
      <top/>
      <bottom/>
      <diagonal/>
    </border>
    <border>
      <left/>
      <right style="hair">
        <color theme="0" tint="-0.24994659260841701"/>
      </right>
      <top/>
      <bottom style="hair">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499984740745262"/>
      </bottom>
      <diagonal/>
    </border>
    <border>
      <left/>
      <right/>
      <top/>
      <bottom style="thin">
        <color theme="0" tint="-0.499984740745262"/>
      </bottom>
      <diagonal/>
    </border>
    <border>
      <left/>
      <right style="thin">
        <color theme="0" tint="-0.34998626667073579"/>
      </right>
      <top/>
      <bottom style="thin">
        <color theme="0" tint="-0.499984740745262"/>
      </bottom>
      <diagonal/>
    </border>
    <border>
      <left style="thin">
        <color theme="0" tint="-0.24994659260841701"/>
      </left>
      <right/>
      <top style="thin">
        <color theme="0" tint="-0.34998626667073579"/>
      </top>
      <bottom style="thin">
        <color theme="0" tint="-0.499984740745262"/>
      </bottom>
      <diagonal/>
    </border>
    <border>
      <left style="thin">
        <color theme="0" tint="-0.34998626667073579"/>
      </left>
      <right/>
      <top/>
      <bottom/>
      <diagonal/>
    </border>
    <border>
      <left/>
      <right style="thin">
        <color theme="0" tint="-0.34998626667073579"/>
      </right>
      <top/>
      <bottom/>
      <diagonal/>
    </border>
    <border>
      <left style="thin">
        <color theme="0" tint="-0.24994659260841701"/>
      </left>
      <right/>
      <top style="thin">
        <color theme="0" tint="-0.34998626667073579"/>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top style="thin">
        <color theme="0" tint="-0.34998626667073579"/>
      </top>
      <bottom/>
      <diagonal/>
    </border>
    <border>
      <left/>
      <right style="thin">
        <color theme="0" tint="-0.24994659260841701"/>
      </right>
      <top style="thin">
        <color theme="0" tint="-0.34998626667073579"/>
      </top>
      <bottom/>
      <diagonal/>
    </border>
    <border>
      <left style="thin">
        <color theme="0" tint="-0.34998626667073579"/>
      </left>
      <right/>
      <top/>
      <bottom style="thin">
        <color theme="0" tint="-0.34998626667073579"/>
      </bottom>
      <diagonal/>
    </border>
    <border>
      <left/>
      <right style="thin">
        <color theme="0" tint="-0.24994659260841701"/>
      </right>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24994659260841701"/>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0.24994659260841701"/>
      </right>
      <top style="thin">
        <color theme="0" tint="-0.24994659260841701"/>
      </top>
      <bottom style="thin">
        <color theme="0" tint="-0.34998626667073579"/>
      </bottom>
      <diagonal/>
    </border>
    <border>
      <left style="hair">
        <color theme="0" tint="-0.24994659260841701"/>
      </left>
      <right style="hair">
        <color theme="0" tint="-0.24994659260841701"/>
      </right>
      <top/>
      <bottom style="hair">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2" fillId="0" borderId="0" applyNumberFormat="0" applyFill="0" applyBorder="0" applyAlignment="0" applyProtection="0">
      <alignment vertical="top"/>
      <protection locked="0"/>
    </xf>
  </cellStyleXfs>
  <cellXfs count="138">
    <xf numFmtId="0" fontId="0" fillId="0" borderId="0" xfId="0"/>
    <xf numFmtId="0" fontId="4" fillId="2" borderId="0" xfId="0" applyFont="1" applyFill="1" applyBorder="1" applyAlignment="1" applyProtection="1">
      <alignment vertical="center"/>
    </xf>
    <xf numFmtId="0" fontId="4" fillId="2" borderId="0" xfId="0" applyFont="1" applyFill="1" applyAlignment="1" applyProtection="1">
      <alignment vertical="center"/>
    </xf>
    <xf numFmtId="0" fontId="5" fillId="3" borderId="0" xfId="0" applyFont="1" applyFill="1" applyBorder="1" applyAlignment="1" applyProtection="1">
      <alignment vertical="center"/>
    </xf>
    <xf numFmtId="0" fontId="4" fillId="3" borderId="0" xfId="0" applyFont="1" applyFill="1" applyBorder="1" applyAlignment="1" applyProtection="1">
      <alignment vertical="center"/>
    </xf>
    <xf numFmtId="0" fontId="5" fillId="3" borderId="0" xfId="0" applyFont="1" applyFill="1" applyBorder="1" applyAlignment="1" applyProtection="1">
      <alignment horizontal="right" vertical="center"/>
    </xf>
    <xf numFmtId="0" fontId="6" fillId="3" borderId="0" xfId="0" applyFont="1" applyFill="1" applyBorder="1" applyAlignment="1" applyProtection="1">
      <alignment vertical="center"/>
    </xf>
    <xf numFmtId="0" fontId="4" fillId="3" borderId="0" xfId="0" applyFont="1" applyFill="1" applyAlignment="1" applyProtection="1">
      <alignment vertical="center"/>
    </xf>
    <xf numFmtId="0" fontId="5" fillId="3" borderId="0" xfId="0" applyFont="1" applyFill="1" applyAlignment="1" applyProtection="1">
      <alignment vertical="center"/>
    </xf>
    <xf numFmtId="0" fontId="8" fillId="3" borderId="0" xfId="0" applyFont="1" applyFill="1" applyBorder="1" applyAlignment="1" applyProtection="1">
      <alignment horizontal="center" vertical="center"/>
    </xf>
    <xf numFmtId="0" fontId="10" fillId="3" borderId="0" xfId="1" applyFont="1" applyFill="1" applyAlignment="1" applyProtection="1">
      <alignment horizontal="left" vertical="center"/>
    </xf>
    <xf numFmtId="0" fontId="9" fillId="3" borderId="0" xfId="1" applyFont="1" applyFill="1" applyAlignment="1" applyProtection="1">
      <alignment horizontal="left" vertical="center"/>
    </xf>
    <xf numFmtId="0" fontId="0" fillId="3" borderId="0" xfId="0" applyFont="1" applyFill="1" applyAlignment="1">
      <alignment vertical="center"/>
    </xf>
    <xf numFmtId="0" fontId="0" fillId="3" borderId="0" xfId="0" applyFont="1" applyFill="1" applyBorder="1" applyAlignment="1">
      <alignment vertical="center"/>
    </xf>
    <xf numFmtId="0" fontId="0" fillId="3" borderId="0" xfId="0" applyFont="1" applyFill="1" applyAlignment="1">
      <alignment vertical="top"/>
    </xf>
    <xf numFmtId="0" fontId="0" fillId="3" borderId="0" xfId="0" applyFont="1" applyFill="1" applyAlignment="1">
      <alignment vertical="center" wrapText="1"/>
    </xf>
    <xf numFmtId="0" fontId="0" fillId="3" borderId="0" xfId="0" applyFont="1" applyFill="1" applyAlignment="1">
      <alignment horizontal="justify" vertical="top" wrapText="1"/>
    </xf>
    <xf numFmtId="0" fontId="0" fillId="3" borderId="0" xfId="0" applyFont="1" applyFill="1" applyBorder="1" applyAlignment="1">
      <alignment horizontal="center" vertical="center"/>
    </xf>
    <xf numFmtId="9" fontId="12" fillId="3" borderId="0" xfId="0" applyNumberFormat="1" applyFont="1" applyFill="1" applyAlignment="1">
      <alignment horizontal="center" vertical="center"/>
    </xf>
    <xf numFmtId="1" fontId="0" fillId="3" borderId="0" xfId="0" applyNumberFormat="1" applyFont="1" applyFill="1" applyBorder="1" applyAlignment="1">
      <alignment horizontal="center" vertical="center"/>
    </xf>
    <xf numFmtId="0" fontId="0" fillId="3" borderId="0" xfId="0" applyFont="1" applyFill="1" applyBorder="1" applyAlignment="1">
      <alignment horizontal="justify" vertical="top" wrapText="1"/>
    </xf>
    <xf numFmtId="1" fontId="1" fillId="3" borderId="0" xfId="0" applyNumberFormat="1" applyFont="1" applyFill="1" applyBorder="1" applyAlignment="1">
      <alignment horizontal="center" vertical="center"/>
    </xf>
    <xf numFmtId="0" fontId="11" fillId="3" borderId="0" xfId="0" applyFont="1" applyFill="1" applyAlignment="1">
      <alignment horizontal="center" vertical="center"/>
    </xf>
    <xf numFmtId="0" fontId="0" fillId="3" borderId="0" xfId="0" applyFont="1" applyFill="1" applyAlignment="1">
      <alignment horizontal="center" vertical="center" wrapText="1"/>
    </xf>
    <xf numFmtId="0" fontId="7" fillId="3" borderId="0" xfId="1" applyFont="1" applyFill="1" applyAlignment="1" applyProtection="1">
      <alignment horizontal="left" vertical="center"/>
    </xf>
    <xf numFmtId="0" fontId="0" fillId="3" borderId="0" xfId="0" applyFont="1" applyFill="1" applyAlignment="1">
      <alignment horizontal="justify" vertical="top" wrapText="1"/>
    </xf>
    <xf numFmtId="0" fontId="0" fillId="3" borderId="4" xfId="0" applyFont="1" applyFill="1" applyBorder="1" applyAlignment="1">
      <alignment vertical="center"/>
    </xf>
    <xf numFmtId="0" fontId="0" fillId="3" borderId="5" xfId="0" applyFont="1" applyFill="1" applyBorder="1" applyAlignment="1">
      <alignment vertical="center"/>
    </xf>
    <xf numFmtId="0" fontId="0" fillId="3" borderId="5" xfId="0" applyFont="1" applyFill="1" applyBorder="1" applyAlignment="1">
      <alignment horizontal="justify" vertical="top" wrapText="1"/>
    </xf>
    <xf numFmtId="0" fontId="0" fillId="3" borderId="0" xfId="0" applyFont="1" applyFill="1" applyAlignment="1">
      <alignment horizontal="justify" vertical="top" wrapText="1"/>
    </xf>
    <xf numFmtId="0" fontId="0" fillId="3" borderId="0" xfId="0" applyFont="1" applyFill="1" applyAlignment="1">
      <alignment horizontal="center" vertical="top" wrapText="1"/>
    </xf>
    <xf numFmtId="0" fontId="1" fillId="3" borderId="6" xfId="0" applyFont="1" applyFill="1" applyBorder="1" applyAlignment="1">
      <alignment vertical="center" wrapText="1"/>
    </xf>
    <xf numFmtId="0" fontId="1" fillId="3" borderId="8" xfId="0" applyFont="1" applyFill="1" applyBorder="1" applyAlignment="1">
      <alignment vertical="center" wrapText="1"/>
    </xf>
    <xf numFmtId="0" fontId="13" fillId="3" borderId="0" xfId="0" applyFont="1" applyFill="1" applyAlignment="1">
      <alignment horizontal="justify" vertical="top" wrapText="1"/>
    </xf>
    <xf numFmtId="2" fontId="0" fillId="3" borderId="0" xfId="0" applyNumberFormat="1" applyFont="1" applyFill="1" applyBorder="1" applyAlignment="1">
      <alignment horizontal="center" vertical="center"/>
    </xf>
    <xf numFmtId="0" fontId="0" fillId="3" borderId="10" xfId="0" applyFont="1" applyFill="1" applyBorder="1" applyAlignment="1">
      <alignment vertical="center"/>
    </xf>
    <xf numFmtId="0" fontId="0" fillId="3" borderId="11" xfId="0" applyFont="1" applyFill="1" applyBorder="1" applyAlignment="1">
      <alignment vertical="center"/>
    </xf>
    <xf numFmtId="9" fontId="12" fillId="3" borderId="5" xfId="0" applyNumberFormat="1" applyFont="1" applyFill="1" applyBorder="1" applyAlignment="1">
      <alignment horizontal="center" vertical="center"/>
    </xf>
    <xf numFmtId="0" fontId="0" fillId="3" borderId="14" xfId="0" applyFont="1" applyFill="1" applyBorder="1" applyAlignment="1">
      <alignment vertical="center"/>
    </xf>
    <xf numFmtId="0" fontId="0" fillId="3" borderId="15" xfId="0" applyFont="1" applyFill="1" applyBorder="1" applyAlignment="1">
      <alignment vertical="center"/>
    </xf>
    <xf numFmtId="0" fontId="0" fillId="3" borderId="16" xfId="0" applyFont="1" applyFill="1" applyBorder="1" applyAlignment="1">
      <alignment vertical="center"/>
    </xf>
    <xf numFmtId="0" fontId="0" fillId="3" borderId="17" xfId="0" applyFont="1" applyFill="1" applyBorder="1" applyAlignment="1">
      <alignment vertical="center"/>
    </xf>
    <xf numFmtId="0" fontId="0" fillId="3" borderId="18" xfId="0" applyFont="1" applyFill="1" applyBorder="1" applyAlignment="1">
      <alignment vertical="center"/>
    </xf>
    <xf numFmtId="0" fontId="0" fillId="3" borderId="19" xfId="0" applyFont="1" applyFill="1" applyBorder="1" applyAlignment="1">
      <alignment vertical="center"/>
    </xf>
    <xf numFmtId="0" fontId="0" fillId="3" borderId="20" xfId="0" applyFont="1" applyFill="1" applyBorder="1" applyAlignment="1">
      <alignment vertical="center"/>
    </xf>
    <xf numFmtId="0" fontId="0" fillId="3" borderId="24" xfId="0" applyFont="1" applyFill="1" applyBorder="1" applyAlignment="1">
      <alignment vertical="center"/>
    </xf>
    <xf numFmtId="0" fontId="0" fillId="3" borderId="26" xfId="0" applyFont="1" applyFill="1" applyBorder="1" applyAlignment="1">
      <alignment vertical="center"/>
    </xf>
    <xf numFmtId="0" fontId="5" fillId="3" borderId="0" xfId="0" applyFont="1" applyFill="1" applyBorder="1" applyAlignment="1" applyProtection="1">
      <alignment horizontal="center" vertical="center"/>
    </xf>
    <xf numFmtId="0" fontId="5" fillId="3" borderId="0" xfId="0" applyFont="1" applyFill="1" applyAlignment="1" applyProtection="1">
      <alignment horizontal="right" vertical="center"/>
    </xf>
    <xf numFmtId="0" fontId="1" fillId="0" borderId="0" xfId="0" applyFont="1" applyAlignment="1">
      <alignment vertical="center"/>
    </xf>
    <xf numFmtId="0" fontId="0" fillId="3" borderId="0" xfId="0" applyFont="1" applyFill="1" applyAlignment="1">
      <alignment horizontal="justify" vertical="top" wrapText="1"/>
    </xf>
    <xf numFmtId="0" fontId="7" fillId="3" borderId="0" xfId="1" applyFont="1" applyFill="1" applyAlignment="1" applyProtection="1">
      <alignment horizontal="left" vertical="center"/>
    </xf>
    <xf numFmtId="0" fontId="0" fillId="3" borderId="0" xfId="0" applyFont="1" applyFill="1" applyAlignment="1">
      <alignment horizontal="justify" vertical="top" wrapText="1"/>
    </xf>
    <xf numFmtId="0" fontId="11" fillId="3" borderId="0" xfId="0" applyFont="1" applyFill="1" applyBorder="1" applyAlignment="1">
      <alignment horizontal="center" vertical="center"/>
    </xf>
    <xf numFmtId="0" fontId="5" fillId="2" borderId="0" xfId="0" applyFont="1" applyFill="1" applyBorder="1" applyAlignment="1" applyProtection="1">
      <alignment vertical="center"/>
    </xf>
    <xf numFmtId="0" fontId="7" fillId="3" borderId="0" xfId="1" applyFont="1" applyFill="1" applyAlignment="1" applyProtection="1">
      <alignment horizontal="left" vertical="center"/>
    </xf>
    <xf numFmtId="0" fontId="0" fillId="3" borderId="0" xfId="0" applyFont="1" applyFill="1" applyAlignment="1">
      <alignment horizontal="justify" vertical="top" wrapText="1"/>
    </xf>
    <xf numFmtId="2" fontId="0" fillId="3" borderId="0" xfId="0" applyNumberFormat="1" applyFont="1" applyFill="1" applyBorder="1" applyAlignment="1">
      <alignment horizontal="center" vertical="center"/>
    </xf>
    <xf numFmtId="0" fontId="5" fillId="2" borderId="1" xfId="0" applyFont="1" applyFill="1" applyBorder="1" applyAlignment="1" applyProtection="1">
      <alignment vertical="center"/>
    </xf>
    <xf numFmtId="0" fontId="0" fillId="3" borderId="0" xfId="0" applyFont="1" applyFill="1" applyAlignment="1">
      <alignment horizontal="center" vertical="center"/>
    </xf>
    <xf numFmtId="0" fontId="4" fillId="2" borderId="1" xfId="0" applyFont="1" applyFill="1" applyBorder="1" applyAlignment="1" applyProtection="1">
      <alignment vertical="center"/>
    </xf>
    <xf numFmtId="0" fontId="4" fillId="2" borderId="1" xfId="0" quotePrefix="1"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0" fillId="3" borderId="0" xfId="0" applyFont="1" applyFill="1" applyAlignment="1">
      <alignment horizontal="justify" vertical="center" wrapText="1"/>
    </xf>
    <xf numFmtId="0" fontId="0" fillId="3" borderId="0" xfId="0" applyFont="1" applyFill="1" applyBorder="1" applyAlignment="1">
      <alignment horizontal="justify" vertical="center" wrapText="1"/>
    </xf>
    <xf numFmtId="0" fontId="4" fillId="3" borderId="0" xfId="0" applyFont="1" applyFill="1" applyAlignment="1">
      <alignment vertical="center" wrapText="1"/>
    </xf>
    <xf numFmtId="0" fontId="5" fillId="3" borderId="0" xfId="0" applyFont="1" applyFill="1" applyAlignment="1" applyProtection="1">
      <alignment horizontal="justify" vertical="center" wrapText="1"/>
    </xf>
    <xf numFmtId="0" fontId="1" fillId="3" borderId="0" xfId="0" applyFont="1" applyFill="1" applyBorder="1" applyAlignment="1">
      <alignment horizontal="left" vertical="center" wrapText="1"/>
    </xf>
    <xf numFmtId="0" fontId="4" fillId="3" borderId="0" xfId="0" applyFont="1" applyFill="1" applyAlignment="1">
      <alignment horizontal="justify" vertical="center" wrapText="1"/>
    </xf>
    <xf numFmtId="0" fontId="4" fillId="3" borderId="0" xfId="0" applyFont="1" applyFill="1" applyAlignment="1">
      <alignment horizontal="left" vertical="center" wrapText="1"/>
    </xf>
    <xf numFmtId="0" fontId="4" fillId="2" borderId="0" xfId="0" applyFont="1" applyFill="1" applyBorder="1" applyAlignment="1" applyProtection="1">
      <alignment horizontal="justify" vertical="center" wrapText="1"/>
    </xf>
    <xf numFmtId="0" fontId="4" fillId="3" borderId="37" xfId="0" applyFont="1" applyFill="1" applyBorder="1" applyAlignment="1">
      <alignment horizontal="left" vertical="center" wrapText="1"/>
    </xf>
    <xf numFmtId="0" fontId="0" fillId="3" borderId="37" xfId="0" applyFont="1" applyFill="1" applyBorder="1" applyAlignment="1">
      <alignment vertical="center"/>
    </xf>
    <xf numFmtId="0" fontId="11" fillId="3" borderId="37" xfId="0" applyFont="1" applyFill="1" applyBorder="1" applyAlignment="1">
      <alignment horizontal="left" vertical="center" wrapText="1"/>
    </xf>
    <xf numFmtId="0" fontId="0" fillId="3" borderId="37" xfId="0" applyFont="1" applyFill="1" applyBorder="1" applyAlignment="1">
      <alignment horizontal="left" vertical="center" wrapText="1"/>
    </xf>
    <xf numFmtId="0" fontId="4" fillId="2" borderId="37" xfId="0" applyFont="1" applyFill="1" applyBorder="1" applyAlignment="1" applyProtection="1">
      <alignment vertical="center"/>
    </xf>
    <xf numFmtId="0" fontId="3" fillId="3" borderId="37" xfId="0" applyFont="1" applyFill="1" applyBorder="1" applyAlignment="1">
      <alignment vertical="center" wrapText="1"/>
    </xf>
    <xf numFmtId="0" fontId="11" fillId="3" borderId="1" xfId="0" applyFont="1" applyFill="1" applyBorder="1" applyAlignment="1">
      <alignment vertical="center"/>
    </xf>
    <xf numFmtId="0" fontId="11" fillId="3" borderId="36" xfId="0" applyFont="1" applyFill="1" applyBorder="1" applyAlignment="1">
      <alignment vertical="center"/>
    </xf>
    <xf numFmtId="0" fontId="1" fillId="0" borderId="0" xfId="0" applyFont="1" applyAlignment="1">
      <alignment horizontal="left" vertical="center"/>
    </xf>
    <xf numFmtId="0" fontId="4" fillId="3" borderId="0" xfId="0" applyFont="1" applyFill="1" applyAlignment="1" applyProtection="1">
      <alignment horizontal="center" vertical="center"/>
    </xf>
    <xf numFmtId="1" fontId="11" fillId="3" borderId="1" xfId="0" applyNumberFormat="1" applyFont="1" applyFill="1" applyBorder="1" applyAlignment="1">
      <alignment horizontal="center" vertical="center"/>
    </xf>
    <xf numFmtId="0" fontId="1" fillId="3" borderId="6" xfId="0" applyFont="1" applyFill="1" applyBorder="1" applyAlignment="1">
      <alignment horizontal="left" vertical="center" wrapText="1"/>
    </xf>
    <xf numFmtId="0" fontId="11" fillId="5" borderId="9" xfId="0" applyFont="1" applyFill="1" applyBorder="1" applyAlignment="1">
      <alignment horizontal="center" vertical="center"/>
    </xf>
    <xf numFmtId="0" fontId="3" fillId="4" borderId="9" xfId="0" applyFont="1" applyFill="1" applyBorder="1" applyAlignment="1">
      <alignment horizontal="center" vertical="center"/>
    </xf>
    <xf numFmtId="0" fontId="7" fillId="3" borderId="0" xfId="1" applyFont="1" applyFill="1" applyAlignment="1" applyProtection="1">
      <alignment horizontal="left" vertical="center"/>
    </xf>
    <xf numFmtId="0" fontId="11" fillId="6" borderId="9" xfId="0" applyFont="1" applyFill="1" applyBorder="1" applyAlignment="1">
      <alignment horizontal="center" vertical="center"/>
    </xf>
    <xf numFmtId="1" fontId="0" fillId="3" borderId="7" xfId="0" applyNumberFormat="1" applyFont="1" applyFill="1" applyBorder="1" applyAlignment="1">
      <alignment horizontal="center" vertical="center"/>
    </xf>
    <xf numFmtId="1" fontId="0" fillId="3" borderId="3" xfId="0" applyNumberFormat="1" applyFont="1" applyFill="1" applyBorder="1" applyAlignment="1">
      <alignment horizontal="center" vertical="center"/>
    </xf>
    <xf numFmtId="1" fontId="0" fillId="3" borderId="2" xfId="0" applyNumberFormat="1" applyFont="1" applyFill="1" applyBorder="1" applyAlignment="1">
      <alignment horizontal="center" vertical="center"/>
    </xf>
    <xf numFmtId="2" fontId="0" fillId="3" borderId="1" xfId="0" applyNumberFormat="1" applyFont="1" applyFill="1" applyBorder="1" applyAlignment="1">
      <alignment horizontal="center" vertical="center"/>
    </xf>
    <xf numFmtId="0" fontId="11" fillId="3" borderId="22"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1" fillId="8" borderId="9" xfId="0" applyFont="1" applyFill="1" applyBorder="1" applyAlignment="1">
      <alignment horizontal="center" vertical="center"/>
    </xf>
    <xf numFmtId="0" fontId="11" fillId="7" borderId="9" xfId="0" applyFont="1" applyFill="1" applyBorder="1" applyAlignment="1">
      <alignment horizontal="center" vertical="center"/>
    </xf>
    <xf numFmtId="0" fontId="11" fillId="3" borderId="23"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9" fontId="12" fillId="3" borderId="12" xfId="0" applyNumberFormat="1" applyFont="1" applyFill="1" applyBorder="1" applyAlignment="1">
      <alignment horizontal="center" vertical="center"/>
    </xf>
    <xf numFmtId="9" fontId="12" fillId="3" borderId="13" xfId="0" applyNumberFormat="1" applyFont="1" applyFill="1" applyBorder="1" applyAlignment="1">
      <alignment horizontal="center" vertical="center"/>
    </xf>
    <xf numFmtId="0" fontId="11" fillId="3" borderId="21" xfId="0" applyFont="1" applyFill="1" applyBorder="1" applyAlignment="1">
      <alignment horizontal="center" vertical="center" wrapText="1"/>
    </xf>
    <xf numFmtId="0" fontId="4" fillId="3" borderId="0" xfId="0" applyFont="1" applyFill="1" applyAlignment="1">
      <alignment horizontal="justify" vertical="top" wrapText="1"/>
    </xf>
    <xf numFmtId="0" fontId="11" fillId="3" borderId="33"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4" fillId="3" borderId="25"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11" fillId="3" borderId="20"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27" xfId="0" applyFont="1" applyFill="1" applyBorder="1" applyAlignment="1">
      <alignment horizontal="center" vertical="center" wrapText="1"/>
    </xf>
    <xf numFmtId="14" fontId="9" fillId="3" borderId="0" xfId="1" applyNumberFormat="1" applyFont="1" applyFill="1" applyBorder="1" applyAlignment="1" applyProtection="1">
      <alignment horizontal="center" vertical="center"/>
    </xf>
    <xf numFmtId="0" fontId="14" fillId="3" borderId="3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0" fillId="3" borderId="0" xfId="0" applyFont="1" applyFill="1" applyAlignment="1">
      <alignment horizontal="justify" vertical="top" wrapText="1"/>
    </xf>
    <xf numFmtId="0" fontId="11" fillId="3" borderId="29" xfId="0" applyFont="1" applyFill="1" applyBorder="1" applyAlignment="1">
      <alignment horizontal="center" vertical="center" wrapText="1"/>
    </xf>
    <xf numFmtId="0" fontId="0" fillId="3" borderId="0" xfId="0" applyFont="1" applyFill="1" applyAlignment="1">
      <alignment horizontal="justify" vertical="center" wrapText="1"/>
    </xf>
    <xf numFmtId="0" fontId="5" fillId="3" borderId="0" xfId="0" applyFont="1" applyFill="1" applyAlignment="1" applyProtection="1">
      <alignment horizontal="center" vertical="center" wrapText="1"/>
    </xf>
    <xf numFmtId="0" fontId="4" fillId="3" borderId="0" xfId="0" applyFont="1" applyFill="1" applyAlignment="1">
      <alignment horizontal="left" vertical="center" wrapText="1"/>
    </xf>
    <xf numFmtId="0" fontId="0" fillId="3" borderId="0" xfId="0" applyFont="1" applyFill="1" applyAlignment="1">
      <alignment horizontal="center" vertical="top"/>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9"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9" xfId="0" applyFont="1" applyFill="1" applyBorder="1" applyAlignment="1">
      <alignment horizontal="center" vertical="center" wrapText="1"/>
    </xf>
  </cellXfs>
  <cellStyles count="2">
    <cellStyle name="Collegamento ipertestuale" xfId="1" builtinId="8"/>
    <cellStyle name="Normale" xfId="0" builtinId="0"/>
  </cellStyles>
  <dxfs count="0"/>
  <tableStyles count="0" defaultTableStyle="TableStyleMedium2" defaultPivotStyle="PivotStyleLight16"/>
  <colors>
    <mruColors>
      <color rgb="FF009900"/>
      <color rgb="FF66FF33"/>
      <color rgb="FFFF0000"/>
      <color rgb="FFCCFF33"/>
      <color rgb="FF00FF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38100</xdr:rowOff>
    </xdr:from>
    <xdr:to>
      <xdr:col>4</xdr:col>
      <xdr:colOff>1657350</xdr:colOff>
      <xdr:row>3</xdr:row>
      <xdr:rowOff>0</xdr:rowOff>
    </xdr:to>
    <xdr:pic>
      <xdr:nvPicPr>
        <xdr:cNvPr id="9" name="Immagine 8" descr="Rfi">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38100"/>
          <a:ext cx="22098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38100</xdr:rowOff>
    </xdr:from>
    <xdr:to>
      <xdr:col>4</xdr:col>
      <xdr:colOff>1657350</xdr:colOff>
      <xdr:row>3</xdr:row>
      <xdr:rowOff>0</xdr:rowOff>
    </xdr:to>
    <xdr:pic>
      <xdr:nvPicPr>
        <xdr:cNvPr id="2" name="Immagine 1" descr="Rfi">
          <a:extLst>
            <a:ext uri="{FF2B5EF4-FFF2-40B4-BE49-F238E27FC236}">
              <a16:creationId xmlns:a16="http://schemas.microsoft.com/office/drawing/2014/main" id="{B0B544B2-8BE5-45FF-8FF0-BC88239462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38100"/>
          <a:ext cx="2202180" cy="57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22860</xdr:rowOff>
    </xdr:from>
    <xdr:to>
      <xdr:col>2</xdr:col>
      <xdr:colOff>1634490</xdr:colOff>
      <xdr:row>2</xdr:row>
      <xdr:rowOff>144780</xdr:rowOff>
    </xdr:to>
    <xdr:pic>
      <xdr:nvPicPr>
        <xdr:cNvPr id="2" name="Immagine 1" descr="Rfi">
          <a:extLst>
            <a:ext uri="{FF2B5EF4-FFF2-40B4-BE49-F238E27FC236}">
              <a16:creationId xmlns:a16="http://schemas.microsoft.com/office/drawing/2014/main" id="{1AC35F5C-D739-4117-90BC-05412AFCE7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2860"/>
          <a:ext cx="2045970" cy="624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BX81"/>
  <sheetViews>
    <sheetView topLeftCell="A62" zoomScaleNormal="100" workbookViewId="0">
      <selection activeCell="N61" sqref="N61:Q62"/>
    </sheetView>
  </sheetViews>
  <sheetFormatPr defaultColWidth="9" defaultRowHeight="20.100000000000001" customHeight="1" x14ac:dyDescent="0.2"/>
  <cols>
    <col min="1" max="4" width="2.125" style="12" customWidth="1"/>
    <col min="5" max="5" width="38.875" style="12" customWidth="1"/>
    <col min="6" max="16" width="2.875" style="12" customWidth="1"/>
    <col min="17" max="17" width="4" style="12" customWidth="1"/>
    <col min="18" max="27" width="2.875" style="12" customWidth="1"/>
    <col min="28" max="30" width="9" style="12"/>
    <col min="31" max="62" width="3.625" style="12" customWidth="1"/>
    <col min="63" max="16384" width="9" style="12"/>
  </cols>
  <sheetData>
    <row r="1" spans="1:76" s="7" customFormat="1" ht="20.100000000000001" customHeight="1" x14ac:dyDescent="0.2">
      <c r="A1"/>
      <c r="B1" s="3"/>
      <c r="C1" s="3"/>
      <c r="D1" s="4"/>
      <c r="E1" s="4"/>
      <c r="F1" s="3"/>
      <c r="G1" s="3"/>
      <c r="H1" s="3"/>
      <c r="I1" s="3"/>
      <c r="J1" s="3"/>
      <c r="K1" s="3"/>
      <c r="L1" s="3"/>
      <c r="M1" s="3"/>
      <c r="N1" s="3"/>
      <c r="O1" s="3"/>
      <c r="P1" s="3"/>
      <c r="Q1" s="3"/>
      <c r="R1" s="3"/>
      <c r="S1" s="3"/>
      <c r="T1" s="3"/>
      <c r="U1" s="3"/>
      <c r="V1" s="3"/>
      <c r="W1" s="3"/>
      <c r="X1" s="3"/>
      <c r="Y1" s="3"/>
      <c r="Z1" s="3"/>
      <c r="AA1" s="48" t="s">
        <v>17</v>
      </c>
      <c r="AB1" s="6"/>
      <c r="AC1" s="85"/>
      <c r="AD1" s="85"/>
      <c r="AE1" s="85"/>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row>
    <row r="2" spans="1:76" s="7" customFormat="1" ht="20.100000000000001" customHeight="1" x14ac:dyDescent="0.2">
      <c r="A2" s="3"/>
      <c r="B2" s="3"/>
      <c r="C2" s="3"/>
      <c r="D2" s="4"/>
      <c r="E2" s="4"/>
      <c r="G2" s="3"/>
      <c r="H2" s="9"/>
      <c r="I2" s="9"/>
      <c r="J2" s="9"/>
      <c r="K2" s="9"/>
      <c r="L2" s="9"/>
      <c r="M2" s="9"/>
      <c r="N2" s="9"/>
      <c r="O2" s="9"/>
      <c r="P2" s="49" t="s">
        <v>24</v>
      </c>
      <c r="Q2" s="9"/>
      <c r="R2" s="9"/>
      <c r="S2" s="9"/>
      <c r="T2" s="9"/>
      <c r="U2" s="9"/>
      <c r="V2" s="9"/>
      <c r="W2" s="9"/>
      <c r="X2" s="9"/>
      <c r="Y2" s="9"/>
      <c r="Z2" s="8"/>
      <c r="AA2" s="5" t="s">
        <v>25</v>
      </c>
      <c r="AB2" s="6"/>
      <c r="AC2" s="85"/>
      <c r="AD2" s="85"/>
      <c r="AE2" s="85"/>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row>
    <row r="3" spans="1:76" s="7" customFormat="1" ht="9" customHeight="1" x14ac:dyDescent="0.2">
      <c r="A3" s="3"/>
      <c r="B3" s="3"/>
      <c r="C3" s="3"/>
      <c r="D3" s="4"/>
      <c r="E3" s="4"/>
      <c r="F3" s="4"/>
      <c r="G3" s="4"/>
      <c r="H3" s="9"/>
      <c r="I3" s="9"/>
      <c r="J3" s="9"/>
      <c r="K3" s="9"/>
      <c r="L3" s="9"/>
      <c r="M3" s="9"/>
      <c r="N3" s="9"/>
      <c r="O3" s="9"/>
      <c r="P3" s="9"/>
      <c r="Q3" s="9"/>
      <c r="R3" s="9"/>
      <c r="S3" s="9"/>
      <c r="T3" s="9"/>
      <c r="U3" s="9"/>
      <c r="V3" s="9"/>
      <c r="W3" s="9"/>
      <c r="X3" s="9"/>
      <c r="Y3" s="9"/>
      <c r="AB3" s="6"/>
      <c r="AC3" s="24"/>
      <c r="AD3" s="24"/>
      <c r="AE3" s="24"/>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row>
    <row r="4" spans="1:76" s="7" customFormat="1" ht="7.5" customHeight="1" x14ac:dyDescent="0.2">
      <c r="A4" s="3"/>
      <c r="B4" s="3"/>
      <c r="C4" s="3"/>
      <c r="D4" s="4"/>
      <c r="E4" s="4"/>
      <c r="F4" s="4"/>
      <c r="G4" s="4"/>
      <c r="H4" s="9"/>
      <c r="I4" s="9"/>
      <c r="J4" s="9"/>
      <c r="K4" s="9"/>
      <c r="L4" s="9"/>
      <c r="M4" s="9"/>
      <c r="N4" s="9"/>
      <c r="O4" s="9"/>
      <c r="P4" s="9"/>
      <c r="Q4" s="9"/>
      <c r="R4" s="9"/>
      <c r="S4" s="9"/>
      <c r="T4" s="9"/>
      <c r="U4" s="9"/>
      <c r="V4" s="9"/>
      <c r="W4" s="9"/>
      <c r="X4" s="9"/>
      <c r="Y4" s="9"/>
      <c r="AA4" s="5"/>
      <c r="AB4" s="6"/>
      <c r="AC4" s="24"/>
      <c r="AD4" s="24"/>
      <c r="AE4" s="24"/>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row>
    <row r="5" spans="1:76" s="7" customFormat="1" ht="22.5" customHeight="1" x14ac:dyDescent="0.2">
      <c r="A5" s="4"/>
      <c r="B5" s="47"/>
      <c r="C5" s="47"/>
      <c r="D5" s="47"/>
      <c r="E5" s="47"/>
      <c r="F5" s="47"/>
      <c r="G5" s="47"/>
      <c r="H5" s="47"/>
      <c r="I5" s="47"/>
      <c r="J5" s="47"/>
      <c r="K5" s="47"/>
      <c r="L5" s="47"/>
      <c r="M5" s="47"/>
      <c r="N5" s="47"/>
      <c r="O5" s="47"/>
      <c r="P5" s="47"/>
      <c r="Q5" s="47"/>
      <c r="R5" s="47"/>
      <c r="S5" s="47"/>
      <c r="T5" s="47"/>
      <c r="U5" s="47"/>
      <c r="V5" s="47"/>
      <c r="W5" s="47"/>
      <c r="X5" s="47"/>
      <c r="Y5" s="47"/>
      <c r="Z5" s="47"/>
      <c r="AA5" s="47"/>
      <c r="AB5" s="6"/>
      <c r="AC5" s="85"/>
      <c r="AD5" s="85"/>
      <c r="AE5" s="85"/>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row>
    <row r="6" spans="1:76" s="7" customFormat="1" ht="18" customHeight="1" x14ac:dyDescent="0.2">
      <c r="A6" s="3"/>
      <c r="B6" s="3"/>
      <c r="C6" s="3"/>
      <c r="D6" s="4"/>
      <c r="E6" s="4"/>
      <c r="F6" s="4"/>
      <c r="G6" s="4"/>
      <c r="H6" s="9"/>
      <c r="I6" s="9"/>
      <c r="J6" s="9"/>
      <c r="K6" s="9"/>
      <c r="L6" s="9"/>
      <c r="M6" s="9"/>
      <c r="N6" s="9"/>
      <c r="O6" s="9"/>
      <c r="P6" s="9"/>
      <c r="Q6" s="9"/>
      <c r="R6" s="9"/>
      <c r="S6" s="9"/>
      <c r="T6" s="9"/>
      <c r="U6" s="9"/>
      <c r="V6" s="9"/>
      <c r="W6" s="9"/>
      <c r="X6" s="9"/>
      <c r="Y6" s="9"/>
      <c r="AA6" s="5"/>
      <c r="AB6" s="6"/>
      <c r="AC6" s="24"/>
      <c r="AD6" s="24"/>
      <c r="AE6" s="24"/>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row>
    <row r="7" spans="1:76" s="7" customFormat="1" ht="18" customHeight="1" x14ac:dyDescent="0.2">
      <c r="A7" s="3"/>
      <c r="B7" s="3"/>
      <c r="C7" s="3"/>
      <c r="D7" s="4"/>
      <c r="E7" s="4"/>
      <c r="F7" s="4"/>
      <c r="G7" s="4"/>
      <c r="H7" s="9"/>
      <c r="I7" s="9"/>
      <c r="J7" s="9"/>
      <c r="K7" s="9"/>
      <c r="L7" s="9"/>
      <c r="M7" s="9"/>
      <c r="N7" s="9"/>
      <c r="O7" s="9"/>
      <c r="P7" s="9"/>
      <c r="Q7" s="9"/>
      <c r="R7" s="9"/>
      <c r="S7" s="9"/>
      <c r="T7" s="9"/>
      <c r="U7" s="9"/>
      <c r="V7" s="9"/>
      <c r="W7" s="9"/>
      <c r="X7" s="9"/>
      <c r="Y7" s="9"/>
      <c r="AA7" s="5"/>
      <c r="AB7" s="6"/>
      <c r="AC7" s="24"/>
      <c r="AD7" s="24"/>
      <c r="AE7" s="24"/>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row>
    <row r="8" spans="1:76" s="7" customFormat="1" ht="18" customHeight="1" x14ac:dyDescent="0.2">
      <c r="A8" s="3"/>
      <c r="B8" s="8" t="s">
        <v>66</v>
      </c>
      <c r="C8" s="3"/>
      <c r="D8" s="4"/>
      <c r="E8" s="4"/>
      <c r="F8" s="9"/>
      <c r="G8" s="9"/>
      <c r="H8" s="9"/>
      <c r="I8" s="9"/>
      <c r="J8" s="9"/>
      <c r="K8" s="9"/>
      <c r="L8" s="9"/>
      <c r="M8" s="9"/>
      <c r="N8" s="9"/>
      <c r="O8" s="9"/>
      <c r="P8" s="9"/>
      <c r="Q8" s="9"/>
      <c r="R8" s="9"/>
      <c r="S8" s="9"/>
      <c r="T8" s="9"/>
      <c r="U8" s="9"/>
      <c r="V8" s="9"/>
      <c r="W8" s="9"/>
      <c r="X8" s="9"/>
      <c r="Y8" s="9"/>
      <c r="Z8" s="115"/>
      <c r="AA8" s="115"/>
      <c r="AB8" s="6"/>
      <c r="AC8" s="85"/>
      <c r="AD8" s="85"/>
      <c r="AE8" s="85"/>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row>
    <row r="9" spans="1:76" s="7" customFormat="1" ht="18" customHeight="1" x14ac:dyDescent="0.2">
      <c r="AB9" s="6"/>
      <c r="AC9" s="10"/>
      <c r="AD9" s="11"/>
      <c r="AE9" s="11"/>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row>
    <row r="10" spans="1:76" s="7" customFormat="1" ht="18" customHeight="1" x14ac:dyDescent="0.2">
      <c r="AB10" s="6"/>
      <c r="AC10" s="10"/>
      <c r="AD10" s="11"/>
      <c r="AE10" s="11"/>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row>
    <row r="11" spans="1:76" ht="18" customHeight="1" x14ac:dyDescent="0.2">
      <c r="B11" s="14" t="s">
        <v>13</v>
      </c>
      <c r="C11" s="14"/>
      <c r="D11" s="119" t="s">
        <v>67</v>
      </c>
      <c r="E11" s="119"/>
      <c r="F11" s="119"/>
      <c r="G11" s="119"/>
      <c r="H11" s="119"/>
      <c r="I11" s="119"/>
      <c r="J11" s="119"/>
      <c r="K11" s="119"/>
      <c r="L11" s="119"/>
      <c r="M11" s="119"/>
      <c r="N11" s="119"/>
      <c r="O11" s="119"/>
      <c r="P11" s="119"/>
      <c r="Q11" s="119"/>
      <c r="R11" s="119"/>
      <c r="S11" s="119"/>
      <c r="T11" s="119"/>
      <c r="U11" s="119"/>
      <c r="V11" s="119"/>
      <c r="W11" s="119"/>
      <c r="X11" s="119"/>
      <c r="Y11" s="119"/>
      <c r="Z11" s="119"/>
      <c r="AA11" s="119"/>
    </row>
    <row r="12" spans="1:76" ht="18" customHeight="1" x14ac:dyDescent="0.2">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row>
    <row r="13" spans="1:76" ht="13.9" customHeight="1" x14ac:dyDescent="0.2">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row>
    <row r="14" spans="1:76" ht="33.6" customHeight="1" x14ac:dyDescent="0.2">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row>
    <row r="15" spans="1:76" ht="18" customHeight="1" x14ac:dyDescent="0.2">
      <c r="B15" s="12" t="s">
        <v>14</v>
      </c>
      <c r="D15" s="101" t="s">
        <v>68</v>
      </c>
      <c r="E15" s="101"/>
      <c r="F15" s="101"/>
      <c r="G15" s="101"/>
      <c r="H15" s="101"/>
      <c r="I15" s="101"/>
      <c r="J15" s="101"/>
      <c r="K15" s="101"/>
      <c r="L15" s="101"/>
      <c r="M15" s="101"/>
      <c r="N15" s="101"/>
      <c r="O15" s="101"/>
      <c r="P15" s="101"/>
      <c r="Q15" s="101"/>
      <c r="R15" s="101"/>
      <c r="S15" s="101"/>
      <c r="T15" s="101"/>
      <c r="U15" s="101"/>
      <c r="V15" s="101"/>
      <c r="W15" s="101"/>
      <c r="X15" s="101"/>
      <c r="Y15" s="101"/>
      <c r="Z15" s="101"/>
      <c r="AA15" s="101"/>
    </row>
    <row r="16" spans="1:76" ht="18" customHeight="1" x14ac:dyDescent="0.2">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row>
    <row r="17" spans="4:55" ht="18" customHeight="1" x14ac:dyDescent="0.2">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row>
    <row r="18" spans="4:55" ht="18" customHeight="1" x14ac:dyDescent="0.2">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row>
    <row r="19" spans="4:55" ht="25.15" customHeight="1" x14ac:dyDescent="0.2">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row>
    <row r="20" spans="4:55" ht="18" customHeight="1" x14ac:dyDescent="0.2">
      <c r="D20" s="29"/>
      <c r="E20" s="29"/>
      <c r="F20" s="29"/>
      <c r="G20" s="29"/>
      <c r="H20" s="29"/>
      <c r="I20" s="29"/>
      <c r="J20" s="29"/>
      <c r="K20" s="29"/>
      <c r="L20" s="29"/>
      <c r="M20" s="29"/>
      <c r="N20" s="29"/>
      <c r="O20" s="29"/>
      <c r="P20" s="29"/>
      <c r="Q20" s="29"/>
      <c r="R20" s="29"/>
      <c r="S20" s="29"/>
      <c r="T20" s="29"/>
      <c r="U20" s="29"/>
      <c r="V20" s="29"/>
      <c r="W20" s="29"/>
      <c r="X20" s="29"/>
      <c r="Y20" s="29"/>
      <c r="Z20" s="29"/>
      <c r="AA20" s="29"/>
    </row>
    <row r="21" spans="4:55" ht="18" customHeight="1" x14ac:dyDescent="0.2">
      <c r="D21" s="50"/>
      <c r="E21" s="50"/>
      <c r="F21" s="50"/>
      <c r="G21" s="50"/>
      <c r="H21" s="50"/>
      <c r="I21" s="50"/>
      <c r="J21" s="50"/>
      <c r="K21" s="50"/>
      <c r="L21" s="50"/>
      <c r="M21" s="50"/>
      <c r="N21" s="50"/>
      <c r="O21" s="50"/>
      <c r="P21" s="50"/>
      <c r="Q21" s="50"/>
      <c r="R21" s="50"/>
      <c r="S21" s="50"/>
      <c r="T21" s="50"/>
      <c r="U21" s="50"/>
      <c r="V21" s="50"/>
      <c r="W21" s="50"/>
      <c r="X21" s="50"/>
      <c r="Y21" s="50"/>
      <c r="Z21" s="50"/>
      <c r="AA21" s="50"/>
    </row>
    <row r="22" spans="4:55" ht="27" customHeight="1" x14ac:dyDescent="0.2">
      <c r="D22" s="13"/>
      <c r="E22" s="13"/>
      <c r="F22" s="102" t="s">
        <v>3</v>
      </c>
      <c r="G22" s="103"/>
      <c r="H22" s="103"/>
      <c r="I22" s="104"/>
      <c r="J22" s="102" t="s">
        <v>7</v>
      </c>
      <c r="K22" s="103"/>
      <c r="L22" s="103"/>
      <c r="M22" s="104"/>
      <c r="N22" s="132" t="s">
        <v>76</v>
      </c>
      <c r="O22" s="133"/>
      <c r="P22" s="133"/>
      <c r="Q22" s="134"/>
      <c r="R22" s="23"/>
      <c r="S22" s="23"/>
      <c r="T22" s="23"/>
      <c r="U22" s="23"/>
      <c r="V22" s="23"/>
      <c r="W22" s="23"/>
      <c r="X22" s="23"/>
      <c r="Y22" s="15"/>
      <c r="Z22" s="23"/>
      <c r="AA22" s="16"/>
    </row>
    <row r="23" spans="4:55" ht="39.75" customHeight="1" x14ac:dyDescent="0.2">
      <c r="D23" s="45"/>
      <c r="E23" s="105" t="s">
        <v>69</v>
      </c>
      <c r="F23" s="107" t="s">
        <v>9</v>
      </c>
      <c r="G23" s="108"/>
      <c r="H23" s="108"/>
      <c r="I23" s="109"/>
      <c r="J23" s="107" t="s">
        <v>10</v>
      </c>
      <c r="K23" s="108"/>
      <c r="L23" s="108"/>
      <c r="M23" s="109"/>
      <c r="N23" s="135" t="s">
        <v>77</v>
      </c>
      <c r="O23" s="136"/>
      <c r="P23" s="136"/>
      <c r="Q23" s="137"/>
      <c r="AA23" s="16"/>
    </row>
    <row r="24" spans="4:55" ht="18" customHeight="1" x14ac:dyDescent="0.2">
      <c r="D24" s="46"/>
      <c r="E24" s="106"/>
      <c r="F24" s="110"/>
      <c r="G24" s="116"/>
      <c r="H24" s="116"/>
      <c r="I24" s="117"/>
      <c r="J24" s="112" t="s">
        <v>31</v>
      </c>
      <c r="K24" s="113"/>
      <c r="L24" s="113"/>
      <c r="M24" s="114"/>
      <c r="N24" s="96" t="s">
        <v>4</v>
      </c>
      <c r="O24" s="97"/>
      <c r="P24" s="97"/>
      <c r="Q24" s="118"/>
      <c r="R24" s="23"/>
      <c r="S24" s="23"/>
      <c r="T24" s="23"/>
      <c r="U24" s="23"/>
      <c r="V24" s="23"/>
      <c r="W24" s="23"/>
      <c r="X24" s="23"/>
      <c r="Y24" s="15"/>
      <c r="Z24" s="23"/>
      <c r="AA24" s="16"/>
    </row>
    <row r="25" spans="4:55" ht="18" customHeight="1" x14ac:dyDescent="0.2">
      <c r="E25" s="13"/>
      <c r="F25" s="13"/>
      <c r="G25" s="17"/>
      <c r="L25" s="17"/>
      <c r="M25" s="13"/>
      <c r="AA25" s="16"/>
    </row>
    <row r="26" spans="4:55" ht="18" customHeight="1" x14ac:dyDescent="0.2">
      <c r="D26" s="22">
        <v>1</v>
      </c>
      <c r="E26" s="1" t="s">
        <v>0</v>
      </c>
      <c r="F26" s="90">
        <v>7.17</v>
      </c>
      <c r="G26" s="90"/>
      <c r="H26" s="90"/>
      <c r="I26" s="90"/>
      <c r="J26" s="90">
        <v>4.4000000000000004</v>
      </c>
      <c r="K26" s="90"/>
      <c r="L26" s="90"/>
      <c r="M26" s="90"/>
      <c r="N26" s="90">
        <f t="shared" ref="N26:N33" si="0">F26/J26*100</f>
        <v>162.95454545454544</v>
      </c>
      <c r="O26" s="90"/>
      <c r="P26" s="90"/>
      <c r="Q26" s="90"/>
      <c r="R26" s="23"/>
      <c r="S26" s="23"/>
      <c r="T26" s="23"/>
      <c r="U26" s="23"/>
      <c r="V26" s="23"/>
      <c r="W26" s="23"/>
      <c r="X26" s="23"/>
      <c r="Y26" s="15"/>
      <c r="Z26" s="23"/>
      <c r="AA26" s="16"/>
    </row>
    <row r="27" spans="4:55" ht="18" customHeight="1" x14ac:dyDescent="0.2">
      <c r="D27" s="22">
        <v>2</v>
      </c>
      <c r="E27" s="1" t="s">
        <v>27</v>
      </c>
      <c r="F27" s="90">
        <v>3.69</v>
      </c>
      <c r="G27" s="90"/>
      <c r="H27" s="90"/>
      <c r="I27" s="90"/>
      <c r="J27" s="90">
        <v>4.96</v>
      </c>
      <c r="K27" s="90"/>
      <c r="L27" s="90"/>
      <c r="M27" s="90"/>
      <c r="N27" s="90">
        <f t="shared" si="0"/>
        <v>74.395161290322577</v>
      </c>
      <c r="O27" s="90"/>
      <c r="P27" s="90"/>
      <c r="Q27" s="90"/>
      <c r="T27" s="19"/>
      <c r="U27" s="19"/>
      <c r="V27" s="19"/>
      <c r="W27" s="19"/>
      <c r="X27" s="19"/>
      <c r="Y27" s="13"/>
    </row>
    <row r="28" spans="4:55" ht="18" customHeight="1" x14ac:dyDescent="0.2">
      <c r="D28" s="22">
        <v>3</v>
      </c>
      <c r="E28" s="1" t="s">
        <v>1</v>
      </c>
      <c r="F28" s="90">
        <v>139.53</v>
      </c>
      <c r="G28" s="90"/>
      <c r="H28" s="90"/>
      <c r="I28" s="90"/>
      <c r="J28" s="90">
        <v>126.01</v>
      </c>
      <c r="K28" s="90"/>
      <c r="L28" s="90"/>
      <c r="M28" s="90"/>
      <c r="N28" s="90">
        <f t="shared" si="0"/>
        <v>110.72930719784144</v>
      </c>
      <c r="O28" s="90"/>
      <c r="P28" s="90"/>
      <c r="Q28" s="90"/>
      <c r="T28" s="19"/>
      <c r="U28" s="19"/>
      <c r="V28" s="19"/>
      <c r="W28" s="19"/>
      <c r="X28" s="19"/>
      <c r="Y28" s="13"/>
    </row>
    <row r="29" spans="4:55" ht="18" customHeight="1" x14ac:dyDescent="0.2">
      <c r="D29" s="22">
        <v>4</v>
      </c>
      <c r="E29" s="1" t="s">
        <v>26</v>
      </c>
      <c r="F29" s="90">
        <v>39.49</v>
      </c>
      <c r="G29" s="90"/>
      <c r="H29" s="90"/>
      <c r="I29" s="90"/>
      <c r="J29" s="90">
        <v>30.22</v>
      </c>
      <c r="K29" s="90"/>
      <c r="L29" s="90"/>
      <c r="M29" s="90"/>
      <c r="N29" s="90">
        <f t="shared" si="0"/>
        <v>130.67504963600265</v>
      </c>
      <c r="O29" s="90"/>
      <c r="P29" s="90"/>
      <c r="Q29" s="90"/>
      <c r="T29" s="19"/>
      <c r="U29" s="19"/>
      <c r="V29" s="19"/>
      <c r="W29" s="19"/>
      <c r="X29" s="19"/>
      <c r="Y29" s="13"/>
    </row>
    <row r="30" spans="4:55" ht="18" customHeight="1" x14ac:dyDescent="0.2">
      <c r="D30" s="22">
        <v>5</v>
      </c>
      <c r="E30" s="1" t="s">
        <v>28</v>
      </c>
      <c r="F30" s="90">
        <v>148.1</v>
      </c>
      <c r="G30" s="90"/>
      <c r="H30" s="90"/>
      <c r="I30" s="90"/>
      <c r="J30" s="90">
        <v>89.2</v>
      </c>
      <c r="K30" s="90"/>
      <c r="L30" s="90"/>
      <c r="M30" s="90"/>
      <c r="N30" s="90">
        <f t="shared" si="0"/>
        <v>166.03139013452915</v>
      </c>
      <c r="O30" s="90"/>
      <c r="P30" s="90"/>
      <c r="Q30" s="90"/>
      <c r="T30" s="19"/>
      <c r="U30" s="19"/>
      <c r="V30" s="19"/>
      <c r="W30" s="19"/>
      <c r="X30" s="19"/>
      <c r="Y30" s="13"/>
    </row>
    <row r="31" spans="4:55" ht="18" customHeight="1" x14ac:dyDescent="0.2">
      <c r="D31" s="22">
        <v>6</v>
      </c>
      <c r="E31" s="2" t="s">
        <v>29</v>
      </c>
      <c r="F31" s="90">
        <v>2.4300000000000002</v>
      </c>
      <c r="G31" s="90"/>
      <c r="H31" s="90"/>
      <c r="I31" s="90"/>
      <c r="J31" s="90">
        <v>3.84</v>
      </c>
      <c r="K31" s="90"/>
      <c r="L31" s="90"/>
      <c r="M31" s="90"/>
      <c r="N31" s="90">
        <f t="shared" si="0"/>
        <v>63.281250000000014</v>
      </c>
      <c r="O31" s="90"/>
      <c r="P31" s="90"/>
      <c r="Q31" s="90"/>
      <c r="T31" s="19"/>
      <c r="U31" s="19"/>
      <c r="V31" s="19"/>
      <c r="W31" s="19"/>
      <c r="X31" s="19"/>
      <c r="Y31" s="13"/>
    </row>
    <row r="32" spans="4:55" ht="18" customHeight="1" x14ac:dyDescent="0.2">
      <c r="D32" s="22">
        <v>7</v>
      </c>
      <c r="E32" s="2" t="s">
        <v>2</v>
      </c>
      <c r="F32" s="90">
        <v>18.809999999999999</v>
      </c>
      <c r="G32" s="90"/>
      <c r="H32" s="90"/>
      <c r="I32" s="90"/>
      <c r="J32" s="90">
        <v>13.59</v>
      </c>
      <c r="K32" s="90"/>
      <c r="L32" s="90"/>
      <c r="M32" s="90"/>
      <c r="N32" s="90">
        <f t="shared" si="0"/>
        <v>138.41059602649005</v>
      </c>
      <c r="O32" s="90"/>
      <c r="P32" s="90"/>
      <c r="Q32" s="90"/>
      <c r="T32" s="19"/>
      <c r="U32" s="19"/>
      <c r="V32" s="19"/>
      <c r="W32" s="19"/>
      <c r="X32" s="19"/>
      <c r="Y32" s="13"/>
      <c r="AX32" s="16"/>
      <c r="AY32" s="16"/>
      <c r="AZ32" s="16"/>
      <c r="BA32" s="16"/>
      <c r="BB32" s="16"/>
      <c r="BC32" s="16"/>
    </row>
    <row r="33" spans="2:28" ht="18" customHeight="1" x14ac:dyDescent="0.2">
      <c r="D33" s="22">
        <v>8</v>
      </c>
      <c r="E33" s="2" t="s">
        <v>30</v>
      </c>
      <c r="F33" s="90">
        <v>3.34</v>
      </c>
      <c r="G33" s="90"/>
      <c r="H33" s="90"/>
      <c r="I33" s="90"/>
      <c r="J33" s="90">
        <v>1.01</v>
      </c>
      <c r="K33" s="90"/>
      <c r="L33" s="90"/>
      <c r="M33" s="90"/>
      <c r="N33" s="90">
        <f t="shared" si="0"/>
        <v>330.69306930693068</v>
      </c>
      <c r="O33" s="90"/>
      <c r="P33" s="90"/>
      <c r="Q33" s="90"/>
      <c r="T33" s="19"/>
      <c r="U33" s="19"/>
      <c r="V33" s="19"/>
      <c r="W33" s="19"/>
      <c r="X33" s="19"/>
      <c r="Y33" s="21"/>
    </row>
    <row r="34" spans="2:28" ht="18" customHeight="1" x14ac:dyDescent="0.2">
      <c r="D34" s="22"/>
      <c r="E34" s="2"/>
      <c r="F34" s="34"/>
      <c r="G34" s="34"/>
      <c r="H34" s="34"/>
      <c r="I34" s="34"/>
      <c r="J34" s="34"/>
      <c r="K34" s="34"/>
      <c r="L34" s="34"/>
      <c r="M34" s="34"/>
      <c r="N34" s="34"/>
      <c r="O34" s="34"/>
      <c r="P34" s="34"/>
      <c r="Q34" s="34"/>
      <c r="T34" s="19"/>
      <c r="U34" s="19"/>
      <c r="V34" s="19"/>
      <c r="W34" s="19"/>
      <c r="X34" s="19"/>
      <c r="Y34" s="21"/>
    </row>
    <row r="35" spans="2:28" ht="18" customHeight="1" x14ac:dyDescent="0.2">
      <c r="E35" s="16"/>
      <c r="F35" s="16"/>
      <c r="G35" s="16"/>
      <c r="H35" s="16"/>
      <c r="I35" s="16"/>
      <c r="J35" s="16"/>
      <c r="K35" s="16"/>
      <c r="L35" s="16"/>
      <c r="M35" s="16"/>
      <c r="N35" s="16"/>
      <c r="O35" s="16"/>
      <c r="P35" s="20"/>
      <c r="Q35" s="20"/>
      <c r="R35" s="20"/>
      <c r="S35" s="20"/>
      <c r="T35" s="20"/>
      <c r="U35" s="20"/>
      <c r="V35" s="20"/>
      <c r="W35" s="20"/>
      <c r="X35" s="20"/>
      <c r="Y35" s="20"/>
      <c r="Z35" s="20"/>
      <c r="AA35" s="20"/>
    </row>
    <row r="36" spans="2:28" ht="18" customHeight="1" x14ac:dyDescent="0.2">
      <c r="B36" s="14" t="s">
        <v>15</v>
      </c>
      <c r="D36" s="101" t="s">
        <v>70</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row>
    <row r="37" spans="2:28" ht="18" customHeight="1" x14ac:dyDescent="0.2">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row>
    <row r="38" spans="2:28" ht="18" customHeight="1" x14ac:dyDescent="0.2">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row>
    <row r="39" spans="2:28" ht="18" customHeight="1" x14ac:dyDescent="0.2">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row>
    <row r="40" spans="2:28" ht="18" customHeight="1" x14ac:dyDescent="0.2">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row>
    <row r="41" spans="2:28" ht="18" customHeight="1" x14ac:dyDescent="0.2">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row>
    <row r="42" spans="2:28" ht="18" customHeight="1" x14ac:dyDescent="0.2">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row>
    <row r="43" spans="2:28" ht="18" customHeight="1" x14ac:dyDescent="0.2">
      <c r="D43" s="30"/>
      <c r="E43" s="16"/>
      <c r="F43" s="16"/>
      <c r="G43" s="16"/>
      <c r="H43" s="16"/>
      <c r="I43" s="16"/>
      <c r="J43" s="16"/>
      <c r="K43" s="16"/>
      <c r="L43" s="16"/>
      <c r="M43" s="16"/>
      <c r="N43" s="16"/>
      <c r="O43" s="16"/>
      <c r="P43" s="16"/>
      <c r="Q43" s="16"/>
      <c r="R43" s="16"/>
      <c r="S43" s="16"/>
      <c r="T43" s="16"/>
      <c r="U43" s="16"/>
      <c r="V43" s="16"/>
      <c r="W43" s="16"/>
      <c r="X43" s="16"/>
      <c r="Y43" s="16"/>
      <c r="Z43" s="16"/>
      <c r="AA43" s="16"/>
    </row>
    <row r="44" spans="2:28" ht="18" customHeight="1" x14ac:dyDescent="0.2">
      <c r="D44" s="35" t="s">
        <v>22</v>
      </c>
      <c r="E44" s="36"/>
      <c r="F44" s="26"/>
      <c r="G44" s="26"/>
      <c r="H44" s="26"/>
      <c r="I44" s="98">
        <v>0.6</v>
      </c>
      <c r="J44" s="99"/>
      <c r="K44" s="37"/>
      <c r="L44" s="27"/>
      <c r="M44" s="98">
        <v>0.8</v>
      </c>
      <c r="N44" s="99"/>
      <c r="O44" s="27"/>
      <c r="P44" s="27"/>
      <c r="Q44" s="98">
        <v>1.2</v>
      </c>
      <c r="R44" s="99"/>
      <c r="S44" s="37"/>
      <c r="T44" s="27"/>
      <c r="U44" s="98">
        <v>1.4</v>
      </c>
      <c r="V44" s="99"/>
      <c r="W44" s="37"/>
      <c r="X44" s="28"/>
      <c r="Y44" s="28"/>
      <c r="Z44" s="16"/>
      <c r="AA44" s="16"/>
    </row>
    <row r="45" spans="2:28" ht="12" customHeight="1" x14ac:dyDescent="0.2">
      <c r="F45" s="13"/>
      <c r="G45" s="13"/>
      <c r="I45" s="13"/>
      <c r="J45" s="38"/>
      <c r="K45" s="39"/>
      <c r="L45" s="39"/>
      <c r="M45" s="40"/>
      <c r="N45" s="38"/>
      <c r="O45" s="39"/>
      <c r="P45" s="39"/>
      <c r="Q45" s="39"/>
      <c r="R45" s="41"/>
      <c r="S45" s="39"/>
      <c r="T45" s="39"/>
      <c r="U45" s="40"/>
      <c r="W45" s="13"/>
      <c r="X45" s="16"/>
      <c r="Y45" s="16"/>
      <c r="Z45" s="16"/>
      <c r="AA45" s="16"/>
    </row>
    <row r="46" spans="2:28" ht="18" customHeight="1" x14ac:dyDescent="0.2">
      <c r="D46" s="35" t="s">
        <v>18</v>
      </c>
      <c r="E46" s="36"/>
      <c r="F46" s="84">
        <v>1</v>
      </c>
      <c r="G46" s="84"/>
      <c r="H46" s="84"/>
      <c r="I46" s="84"/>
      <c r="J46" s="83">
        <v>2</v>
      </c>
      <c r="K46" s="83"/>
      <c r="L46" s="83"/>
      <c r="M46" s="83"/>
      <c r="N46" s="93">
        <v>3</v>
      </c>
      <c r="O46" s="93"/>
      <c r="P46" s="93"/>
      <c r="Q46" s="93"/>
      <c r="R46" s="86">
        <v>4</v>
      </c>
      <c r="S46" s="86"/>
      <c r="T46" s="86"/>
      <c r="U46" s="86"/>
      <c r="V46" s="94">
        <v>5</v>
      </c>
      <c r="W46" s="94"/>
      <c r="X46" s="94"/>
      <c r="Y46" s="94"/>
      <c r="AB46" s="18"/>
    </row>
    <row r="47" spans="2:28" ht="18" customHeight="1" x14ac:dyDescent="0.2">
      <c r="AB47" s="13"/>
    </row>
    <row r="48" spans="2:28" ht="18" customHeight="1" x14ac:dyDescent="0.2">
      <c r="AB48" s="13"/>
    </row>
    <row r="49" spans="2:27" ht="18" customHeight="1" x14ac:dyDescent="0.2">
      <c r="D49" s="35" t="s">
        <v>22</v>
      </c>
      <c r="E49" s="36"/>
      <c r="F49" s="26"/>
      <c r="G49" s="26"/>
      <c r="H49" s="26"/>
      <c r="I49" s="98">
        <v>0.6</v>
      </c>
      <c r="J49" s="99"/>
      <c r="K49" s="37"/>
      <c r="L49" s="27"/>
      <c r="M49" s="98">
        <v>0.8</v>
      </c>
      <c r="N49" s="99"/>
      <c r="O49" s="27"/>
      <c r="P49" s="27"/>
      <c r="Q49" s="98">
        <v>1.2</v>
      </c>
      <c r="R49" s="99"/>
      <c r="S49" s="37"/>
      <c r="T49" s="27"/>
      <c r="U49" s="98">
        <v>1.4</v>
      </c>
      <c r="V49" s="99"/>
      <c r="W49" s="37"/>
      <c r="X49" s="28"/>
      <c r="Y49" s="28"/>
    </row>
    <row r="50" spans="2:27" ht="12" customHeight="1" x14ac:dyDescent="0.2">
      <c r="F50" s="13"/>
      <c r="G50" s="13"/>
      <c r="I50" s="13"/>
      <c r="J50" s="42"/>
      <c r="K50" s="13"/>
      <c r="L50" s="13"/>
      <c r="M50" s="43"/>
      <c r="N50" s="42"/>
      <c r="O50" s="13"/>
      <c r="P50" s="13"/>
      <c r="Q50" s="13"/>
      <c r="R50" s="44"/>
      <c r="S50" s="13"/>
      <c r="T50" s="13"/>
      <c r="U50" s="43"/>
      <c r="W50" s="13"/>
      <c r="X50" s="29"/>
      <c r="Y50" s="29"/>
    </row>
    <row r="51" spans="2:27" ht="18" customHeight="1" x14ac:dyDescent="0.2">
      <c r="D51" s="35" t="s">
        <v>19</v>
      </c>
      <c r="E51" s="36"/>
      <c r="F51" s="94">
        <v>5</v>
      </c>
      <c r="G51" s="94"/>
      <c r="H51" s="94"/>
      <c r="I51" s="94"/>
      <c r="J51" s="86">
        <v>4</v>
      </c>
      <c r="K51" s="86"/>
      <c r="L51" s="86"/>
      <c r="M51" s="86"/>
      <c r="N51" s="93">
        <v>3</v>
      </c>
      <c r="O51" s="93"/>
      <c r="P51" s="93"/>
      <c r="Q51" s="93"/>
      <c r="R51" s="83">
        <v>2</v>
      </c>
      <c r="S51" s="83"/>
      <c r="T51" s="83"/>
      <c r="U51" s="83"/>
      <c r="V51" s="84">
        <v>1</v>
      </c>
      <c r="W51" s="84"/>
      <c r="X51" s="84"/>
      <c r="Y51" s="84"/>
    </row>
    <row r="52" spans="2:27" ht="18" customHeight="1" x14ac:dyDescent="0.2">
      <c r="E52" s="16"/>
      <c r="F52" s="16"/>
      <c r="G52" s="16"/>
      <c r="H52" s="16"/>
      <c r="I52" s="16"/>
      <c r="J52" s="16"/>
      <c r="K52" s="16"/>
      <c r="L52" s="16"/>
      <c r="M52" s="16"/>
      <c r="N52" s="16"/>
      <c r="O52" s="16"/>
      <c r="P52" s="16"/>
      <c r="Q52" s="16"/>
      <c r="R52" s="16"/>
      <c r="S52" s="16"/>
      <c r="T52" s="16"/>
      <c r="U52" s="16"/>
      <c r="V52" s="16"/>
      <c r="W52" s="16"/>
      <c r="X52" s="16"/>
      <c r="Y52" s="16"/>
      <c r="Z52" s="16"/>
      <c r="AA52" s="16"/>
    </row>
    <row r="53" spans="2:27" ht="18" customHeight="1" x14ac:dyDescent="0.2">
      <c r="E53" s="16"/>
      <c r="F53" s="16"/>
      <c r="G53" s="16"/>
      <c r="H53" s="16"/>
      <c r="I53" s="16"/>
      <c r="J53" s="16"/>
      <c r="K53" s="16"/>
      <c r="L53" s="16"/>
      <c r="M53" s="16"/>
      <c r="N53" s="16"/>
      <c r="O53" s="16"/>
      <c r="P53" s="16"/>
      <c r="Q53" s="16"/>
      <c r="R53" s="16"/>
      <c r="S53" s="16"/>
      <c r="T53" s="16"/>
      <c r="U53" s="16"/>
      <c r="V53" s="16"/>
      <c r="W53" s="16"/>
      <c r="X53" s="16"/>
      <c r="Y53" s="16"/>
      <c r="Z53" s="16"/>
      <c r="AA53" s="16"/>
    </row>
    <row r="54" spans="2:27" ht="18" customHeight="1" x14ac:dyDescent="0.2">
      <c r="B54" s="12" t="s">
        <v>16</v>
      </c>
      <c r="D54" s="101" t="s">
        <v>71</v>
      </c>
      <c r="E54" s="101"/>
      <c r="F54" s="101"/>
      <c r="G54" s="101"/>
      <c r="H54" s="101"/>
      <c r="I54" s="101"/>
      <c r="J54" s="101"/>
      <c r="K54" s="101"/>
      <c r="L54" s="101"/>
      <c r="M54" s="101"/>
      <c r="N54" s="101"/>
      <c r="O54" s="101"/>
      <c r="P54" s="101"/>
      <c r="Q54" s="101"/>
      <c r="R54" s="101"/>
      <c r="S54" s="101"/>
      <c r="T54" s="101"/>
      <c r="U54" s="101"/>
      <c r="V54" s="101"/>
      <c r="W54" s="101"/>
      <c r="X54" s="101"/>
      <c r="Y54" s="101"/>
      <c r="Z54" s="101"/>
      <c r="AA54" s="101"/>
    </row>
    <row r="55" spans="2:27" ht="18" customHeight="1" x14ac:dyDescent="0.2">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row>
    <row r="56" spans="2:27" ht="18" customHeight="1" x14ac:dyDescent="0.2">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2:27" ht="18" customHeight="1" x14ac:dyDescent="0.2">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row>
    <row r="58" spans="2:27" ht="18" customHeight="1" x14ac:dyDescent="0.2">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row>
    <row r="59" spans="2:27" ht="18" customHeight="1" x14ac:dyDescent="0.2">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row>
    <row r="60" spans="2:27" ht="18" customHeight="1" x14ac:dyDescent="0.2">
      <c r="D60" s="16"/>
      <c r="E60" s="16"/>
      <c r="F60" s="16"/>
      <c r="G60" s="16"/>
      <c r="H60" s="16"/>
      <c r="I60" s="16"/>
      <c r="J60" s="16"/>
      <c r="K60" s="16"/>
      <c r="L60" s="16"/>
      <c r="M60" s="16"/>
      <c r="N60" s="16"/>
      <c r="O60" s="16"/>
      <c r="P60" s="16"/>
      <c r="Q60" s="16"/>
      <c r="R60" s="16"/>
      <c r="S60" s="16"/>
      <c r="T60" s="16"/>
      <c r="U60" s="16"/>
      <c r="V60" s="16"/>
      <c r="W60" s="16"/>
      <c r="X60" s="16"/>
      <c r="Y60" s="16"/>
      <c r="Z60" s="16"/>
      <c r="AA60" s="16"/>
    </row>
    <row r="61" spans="2:27" ht="18" customHeight="1" x14ac:dyDescent="0.2">
      <c r="D61" s="13"/>
      <c r="E61" s="13"/>
      <c r="F61" s="102" t="s">
        <v>3</v>
      </c>
      <c r="G61" s="103"/>
      <c r="H61" s="103"/>
      <c r="I61" s="104"/>
      <c r="J61" s="102" t="s">
        <v>7</v>
      </c>
      <c r="K61" s="103"/>
      <c r="L61" s="103"/>
      <c r="M61" s="104"/>
      <c r="N61" s="132" t="s">
        <v>76</v>
      </c>
      <c r="O61" s="133"/>
      <c r="P61" s="133"/>
      <c r="Q61" s="133"/>
      <c r="R61" s="100" t="s">
        <v>5</v>
      </c>
      <c r="S61" s="100"/>
      <c r="T61" s="100"/>
      <c r="U61" s="100"/>
      <c r="V61" s="100" t="s">
        <v>8</v>
      </c>
      <c r="W61" s="100"/>
      <c r="X61" s="100"/>
      <c r="Y61" s="100"/>
      <c r="Z61" s="16"/>
      <c r="AA61" s="16"/>
    </row>
    <row r="62" spans="2:27" ht="39.950000000000003" customHeight="1" x14ac:dyDescent="0.2">
      <c r="D62" s="45"/>
      <c r="E62" s="105" t="s">
        <v>69</v>
      </c>
      <c r="F62" s="107" t="s">
        <v>9</v>
      </c>
      <c r="G62" s="108"/>
      <c r="H62" s="108"/>
      <c r="I62" s="109"/>
      <c r="J62" s="107" t="s">
        <v>10</v>
      </c>
      <c r="K62" s="108"/>
      <c r="L62" s="108"/>
      <c r="M62" s="109"/>
      <c r="N62" s="135" t="s">
        <v>77</v>
      </c>
      <c r="O62" s="136"/>
      <c r="P62" s="136"/>
      <c r="Q62" s="136"/>
      <c r="R62" s="91" t="s">
        <v>11</v>
      </c>
      <c r="S62" s="91"/>
      <c r="T62" s="91"/>
      <c r="U62" s="91"/>
      <c r="V62" s="91" t="s">
        <v>12</v>
      </c>
      <c r="W62" s="91"/>
      <c r="X62" s="91"/>
      <c r="Y62" s="91"/>
      <c r="Z62" s="16"/>
      <c r="AA62" s="16"/>
    </row>
    <row r="63" spans="2:27" ht="18" customHeight="1" x14ac:dyDescent="0.2">
      <c r="D63" s="46"/>
      <c r="E63" s="106"/>
      <c r="F63" s="110"/>
      <c r="G63" s="97"/>
      <c r="H63" s="97"/>
      <c r="I63" s="111"/>
      <c r="J63" s="112" t="s">
        <v>31</v>
      </c>
      <c r="K63" s="113"/>
      <c r="L63" s="113"/>
      <c r="M63" s="114"/>
      <c r="N63" s="96" t="s">
        <v>4</v>
      </c>
      <c r="O63" s="97"/>
      <c r="P63" s="97"/>
      <c r="Q63" s="97"/>
      <c r="R63" s="92"/>
      <c r="S63" s="92"/>
      <c r="T63" s="92"/>
      <c r="U63" s="92"/>
      <c r="V63" s="95" t="s">
        <v>6</v>
      </c>
      <c r="W63" s="95"/>
      <c r="X63" s="95"/>
      <c r="Y63" s="95"/>
      <c r="Z63" s="16"/>
      <c r="AA63" s="16"/>
    </row>
    <row r="64" spans="2:27" ht="18" customHeight="1" x14ac:dyDescent="0.2">
      <c r="E64" s="13"/>
      <c r="F64" s="13"/>
      <c r="G64" s="17"/>
      <c r="L64" s="17"/>
      <c r="M64" s="13"/>
      <c r="R64" s="16"/>
      <c r="S64" s="16"/>
      <c r="T64" s="16"/>
      <c r="U64" s="16"/>
      <c r="V64" s="16"/>
      <c r="W64" s="16"/>
      <c r="X64" s="16"/>
      <c r="Y64" s="16"/>
      <c r="Z64" s="16"/>
      <c r="AA64" s="16"/>
    </row>
    <row r="65" spans="1:27" ht="18" customHeight="1" x14ac:dyDescent="0.2">
      <c r="D65" s="22">
        <f>D26</f>
        <v>1</v>
      </c>
      <c r="E65" s="1" t="str">
        <f>E26</f>
        <v>R.O.A.</v>
      </c>
      <c r="F65" s="90">
        <f>F26</f>
        <v>7.17</v>
      </c>
      <c r="G65" s="90"/>
      <c r="H65" s="90"/>
      <c r="I65" s="90"/>
      <c r="J65" s="90">
        <f>J26</f>
        <v>4.4000000000000004</v>
      </c>
      <c r="K65" s="90"/>
      <c r="L65" s="90"/>
      <c r="M65" s="90"/>
      <c r="N65" s="90">
        <f t="shared" ref="N65:N72" si="1">F65/J65*100</f>
        <v>162.95454545454544</v>
      </c>
      <c r="O65" s="90"/>
      <c r="P65" s="90"/>
      <c r="Q65" s="90"/>
      <c r="R65" s="94">
        <f>IF(N65="","",IF(N65&lt;=60,1,IF(AND(N65&gt;60,N65&lt;=80),2,IF(AND(N65&gt;80,N65&lt;=120),3,IF(AND(N65&gt;120,N65&lt;=140),4,IF(N65&gt;140,5))))))</f>
        <v>5</v>
      </c>
      <c r="S65" s="94"/>
      <c r="T65" s="94"/>
      <c r="U65" s="94"/>
      <c r="V65" s="87"/>
      <c r="W65" s="88"/>
      <c r="X65" s="88"/>
      <c r="Y65" s="89"/>
      <c r="Z65" s="16"/>
      <c r="AA65" s="16"/>
    </row>
    <row r="66" spans="1:27" ht="18" customHeight="1" x14ac:dyDescent="0.2">
      <c r="D66" s="22">
        <f t="shared" ref="D66:D72" si="2">D27</f>
        <v>2</v>
      </c>
      <c r="E66" s="1" t="str">
        <f t="shared" ref="E66:E72" si="3">E27</f>
        <v>Cash flow / Totale Attivo</v>
      </c>
      <c r="F66" s="90">
        <f t="shared" ref="F66:F72" si="4">F27</f>
        <v>3.69</v>
      </c>
      <c r="G66" s="90"/>
      <c r="H66" s="90"/>
      <c r="I66" s="90"/>
      <c r="J66" s="90">
        <f t="shared" ref="J66:J72" si="5">J27</f>
        <v>4.96</v>
      </c>
      <c r="K66" s="90"/>
      <c r="L66" s="90"/>
      <c r="M66" s="90"/>
      <c r="N66" s="90">
        <f t="shared" si="1"/>
        <v>74.395161290322577</v>
      </c>
      <c r="O66" s="90"/>
      <c r="P66" s="90"/>
      <c r="Q66" s="90"/>
      <c r="R66" s="83">
        <f>IF(N66="","",IF(N66&lt;=60,1,IF(AND(N66&gt;60,N66&lt;=80),2,IF(AND(N66&gt;80,N66&lt;=120),3,IF(AND(N66&gt;120,N66&lt;=140),4,IF(N66&gt;140,5))))))</f>
        <v>2</v>
      </c>
      <c r="S66" s="83"/>
      <c r="T66" s="83"/>
      <c r="U66" s="83"/>
      <c r="V66" s="87"/>
      <c r="W66" s="88"/>
      <c r="X66" s="88"/>
      <c r="Y66" s="89"/>
      <c r="Z66" s="16"/>
      <c r="AA66" s="16"/>
    </row>
    <row r="67" spans="1:27" ht="18" customHeight="1" x14ac:dyDescent="0.2">
      <c r="D67" s="22">
        <f t="shared" si="2"/>
        <v>3</v>
      </c>
      <c r="E67" s="1" t="str">
        <f t="shared" si="3"/>
        <v>Liquidita' corrente</v>
      </c>
      <c r="F67" s="90">
        <f t="shared" si="4"/>
        <v>139.53</v>
      </c>
      <c r="G67" s="90"/>
      <c r="H67" s="90"/>
      <c r="I67" s="90"/>
      <c r="J67" s="90">
        <f t="shared" si="5"/>
        <v>126.01</v>
      </c>
      <c r="K67" s="90"/>
      <c r="L67" s="90"/>
      <c r="M67" s="90"/>
      <c r="N67" s="90">
        <f t="shared" si="1"/>
        <v>110.72930719784144</v>
      </c>
      <c r="O67" s="90"/>
      <c r="P67" s="90"/>
      <c r="Q67" s="90"/>
      <c r="R67" s="93">
        <f>IF(N67="","",IF(N67&lt;=60,1,IF(AND(N67&gt;60,N67&lt;=80),2,IF(AND(N67&gt;80,N67&lt;=120),3,IF(AND(N67&gt;120,N67&lt;=140),4,IF(N67&gt;140,5))))))</f>
        <v>3</v>
      </c>
      <c r="S67" s="93"/>
      <c r="T67" s="93"/>
      <c r="U67" s="93"/>
      <c r="V67" s="87"/>
      <c r="W67" s="88"/>
      <c r="X67" s="88"/>
      <c r="Y67" s="89"/>
      <c r="Z67" s="16"/>
      <c r="AA67" s="16"/>
    </row>
    <row r="68" spans="1:27" ht="18" customHeight="1" x14ac:dyDescent="0.2">
      <c r="D68" s="22">
        <f t="shared" si="2"/>
        <v>4</v>
      </c>
      <c r="E68" s="1" t="str">
        <f t="shared" si="3"/>
        <v>Patrimonio netto / Debiti</v>
      </c>
      <c r="F68" s="90">
        <f t="shared" si="4"/>
        <v>39.49</v>
      </c>
      <c r="G68" s="90"/>
      <c r="H68" s="90"/>
      <c r="I68" s="90"/>
      <c r="J68" s="90">
        <f t="shared" si="5"/>
        <v>30.22</v>
      </c>
      <c r="K68" s="90"/>
      <c r="L68" s="90"/>
      <c r="M68" s="90"/>
      <c r="N68" s="90">
        <f t="shared" si="1"/>
        <v>130.67504963600265</v>
      </c>
      <c r="O68" s="90"/>
      <c r="P68" s="90"/>
      <c r="Q68" s="90"/>
      <c r="R68" s="86">
        <f>IF(N68="","",IF(N68&lt;=60,1,IF(AND(N68&gt;60,N68&lt;=80),2,IF(AND(N68&gt;80,N68&lt;=120),3,IF(AND(N68&gt;120,N68&lt;=140),4,IF(N68&gt;140,5))))))</f>
        <v>4</v>
      </c>
      <c r="S68" s="86"/>
      <c r="T68" s="86"/>
      <c r="U68" s="86"/>
      <c r="V68" s="87"/>
      <c r="W68" s="88"/>
      <c r="X68" s="88"/>
      <c r="Y68" s="89"/>
      <c r="Z68" s="16"/>
      <c r="AA68" s="16"/>
    </row>
    <row r="69" spans="1:27" ht="18" customHeight="1" x14ac:dyDescent="0.2">
      <c r="D69" s="22">
        <f t="shared" si="2"/>
        <v>5</v>
      </c>
      <c r="E69" s="1" t="str">
        <f t="shared" si="3"/>
        <v>Copertura delle Immobilizzazioni</v>
      </c>
      <c r="F69" s="90">
        <f t="shared" si="4"/>
        <v>148.1</v>
      </c>
      <c r="G69" s="90"/>
      <c r="H69" s="90"/>
      <c r="I69" s="90"/>
      <c r="J69" s="90">
        <f t="shared" si="5"/>
        <v>89.2</v>
      </c>
      <c r="K69" s="90"/>
      <c r="L69" s="90"/>
      <c r="M69" s="90"/>
      <c r="N69" s="90">
        <f t="shared" si="1"/>
        <v>166.03139013452915</v>
      </c>
      <c r="O69" s="90"/>
      <c r="P69" s="90"/>
      <c r="Q69" s="90"/>
      <c r="R69" s="94">
        <f>IF(N69="","",IF(N69&lt;=60,1,IF(AND(N69&gt;60,N69&lt;=80),2,IF(AND(N69&gt;80,N69&lt;=120),3,IF(AND(N69&gt;120,N69&lt;=140),4,IF(N69&gt;140,5))))))</f>
        <v>5</v>
      </c>
      <c r="S69" s="94"/>
      <c r="T69" s="94"/>
      <c r="U69" s="94"/>
      <c r="V69" s="87"/>
      <c r="W69" s="88"/>
      <c r="X69" s="88"/>
      <c r="Y69" s="89"/>
      <c r="Z69" s="16"/>
      <c r="AA69" s="16"/>
    </row>
    <row r="70" spans="1:27" ht="18" customHeight="1" x14ac:dyDescent="0.2">
      <c r="D70" s="22">
        <f t="shared" si="2"/>
        <v>6</v>
      </c>
      <c r="E70" s="1" t="str">
        <f t="shared" si="3"/>
        <v>Debiti tributari e previdenziali / Totale attivo</v>
      </c>
      <c r="F70" s="90">
        <f t="shared" si="4"/>
        <v>2.4300000000000002</v>
      </c>
      <c r="G70" s="90"/>
      <c r="H70" s="90"/>
      <c r="I70" s="90"/>
      <c r="J70" s="90">
        <f t="shared" si="5"/>
        <v>3.84</v>
      </c>
      <c r="K70" s="90"/>
      <c r="L70" s="90"/>
      <c r="M70" s="90"/>
      <c r="N70" s="90">
        <f t="shared" si="1"/>
        <v>63.281250000000014</v>
      </c>
      <c r="O70" s="90"/>
      <c r="P70" s="90"/>
      <c r="Q70" s="90"/>
      <c r="R70" s="86">
        <f>IF(N70="","",IF(N70&lt;60,5,IF(AND(N70&gt;=60,N70&lt;80),4,IF(AND(N70&gt;=80,N70&lt;120),3,IF(AND(N70&gt;=120,N70&lt;140),2,IF(N70&gt;=140,1))))))</f>
        <v>4</v>
      </c>
      <c r="S70" s="86"/>
      <c r="T70" s="86"/>
      <c r="U70" s="86"/>
      <c r="V70" s="87"/>
      <c r="W70" s="88"/>
      <c r="X70" s="88"/>
      <c r="Y70" s="89"/>
      <c r="Z70" s="16"/>
      <c r="AA70" s="16"/>
    </row>
    <row r="71" spans="1:27" ht="18" customHeight="1" x14ac:dyDescent="0.2">
      <c r="D71" s="22">
        <f t="shared" si="2"/>
        <v>7</v>
      </c>
      <c r="E71" s="1" t="str">
        <f t="shared" si="3"/>
        <v>Indebitamento Bancario</v>
      </c>
      <c r="F71" s="90">
        <f t="shared" si="4"/>
        <v>18.809999999999999</v>
      </c>
      <c r="G71" s="90"/>
      <c r="H71" s="90"/>
      <c r="I71" s="90"/>
      <c r="J71" s="90">
        <f t="shared" si="5"/>
        <v>13.59</v>
      </c>
      <c r="K71" s="90"/>
      <c r="L71" s="90"/>
      <c r="M71" s="90"/>
      <c r="N71" s="90">
        <f t="shared" si="1"/>
        <v>138.41059602649005</v>
      </c>
      <c r="O71" s="90"/>
      <c r="P71" s="90"/>
      <c r="Q71" s="90"/>
      <c r="R71" s="83">
        <f>IF(N71="","",IF(N71&lt;60,5,IF(AND(N71&gt;=60,N71&lt;80),4,IF(AND(N71&gt;=80,N71&lt;120),3,IF(AND(N71&gt;=120,N71&lt;140),2,IF(N71&gt;=140,1))))))</f>
        <v>2</v>
      </c>
      <c r="S71" s="83"/>
      <c r="T71" s="83"/>
      <c r="U71" s="83"/>
      <c r="V71" s="87"/>
      <c r="W71" s="88"/>
      <c r="X71" s="88"/>
      <c r="Y71" s="89"/>
      <c r="Z71" s="16"/>
      <c r="AA71" s="16"/>
    </row>
    <row r="72" spans="1:27" ht="18" customHeight="1" x14ac:dyDescent="0.2">
      <c r="D72" s="22">
        <f t="shared" si="2"/>
        <v>8</v>
      </c>
      <c r="E72" s="1" t="str">
        <f t="shared" si="3"/>
        <v>Oneri finanziari / Ricavi</v>
      </c>
      <c r="F72" s="90">
        <f t="shared" si="4"/>
        <v>3.34</v>
      </c>
      <c r="G72" s="90"/>
      <c r="H72" s="90"/>
      <c r="I72" s="90"/>
      <c r="J72" s="90">
        <f t="shared" si="5"/>
        <v>1.01</v>
      </c>
      <c r="K72" s="90"/>
      <c r="L72" s="90"/>
      <c r="M72" s="90"/>
      <c r="N72" s="90">
        <f t="shared" si="1"/>
        <v>330.69306930693068</v>
      </c>
      <c r="O72" s="90"/>
      <c r="P72" s="90"/>
      <c r="Q72" s="90"/>
      <c r="R72" s="84">
        <f>IF(N72="","",IF(N72&lt;60,5,IF(AND(N72&gt;=60,N72&lt;80),4,IF(AND(N72&gt;=80,N72&lt;120),3,IF(AND(N72&gt;=120,N72&lt;140),2,IF(N72&gt;=140,1))))))</f>
        <v>1</v>
      </c>
      <c r="S72" s="84"/>
      <c r="T72" s="84"/>
      <c r="U72" s="84"/>
      <c r="V72" s="81">
        <f>SUM(R65:U72)</f>
        <v>26</v>
      </c>
      <c r="W72" s="81"/>
      <c r="X72" s="81"/>
      <c r="Y72" s="81"/>
      <c r="Z72" s="16"/>
      <c r="AA72" s="16"/>
    </row>
    <row r="73" spans="1:27" ht="20.100000000000001" customHeight="1" x14ac:dyDescent="0.2">
      <c r="D73" s="16"/>
      <c r="E73" s="16"/>
      <c r="F73" s="16"/>
      <c r="G73" s="16"/>
      <c r="H73" s="16"/>
      <c r="I73" s="16"/>
      <c r="J73" s="16"/>
      <c r="K73" s="16"/>
      <c r="L73" s="16"/>
      <c r="M73" s="16"/>
      <c r="N73" s="16"/>
      <c r="O73" s="16"/>
      <c r="P73" s="16"/>
      <c r="Q73" s="16"/>
      <c r="R73" s="16"/>
      <c r="S73" s="16"/>
      <c r="T73" s="16"/>
      <c r="U73" s="16"/>
      <c r="V73" s="33"/>
      <c r="W73" s="33"/>
      <c r="X73" s="33"/>
      <c r="Y73" s="33"/>
      <c r="Z73" s="16"/>
      <c r="AA73" s="16"/>
    </row>
    <row r="74" spans="1:27" ht="20.100000000000001" customHeight="1" x14ac:dyDescent="0.2">
      <c r="D74" s="16"/>
      <c r="E74" s="16"/>
      <c r="F74" s="82" t="s">
        <v>23</v>
      </c>
      <c r="G74" s="82"/>
      <c r="H74" s="82"/>
      <c r="I74" s="82"/>
      <c r="J74" s="82"/>
      <c r="K74" s="82"/>
      <c r="L74" s="82"/>
      <c r="M74" s="82"/>
      <c r="N74" s="31"/>
      <c r="O74" s="31"/>
      <c r="P74" s="31"/>
      <c r="Q74" s="31"/>
      <c r="R74" s="31"/>
      <c r="S74" s="31"/>
      <c r="T74" s="31"/>
      <c r="U74" s="32"/>
      <c r="V74" s="81">
        <v>18</v>
      </c>
      <c r="W74" s="81"/>
      <c r="X74" s="81"/>
      <c r="Y74" s="81"/>
      <c r="Z74" s="16"/>
      <c r="AA74" s="16"/>
    </row>
    <row r="75" spans="1:27" ht="20.100000000000001" customHeight="1" x14ac:dyDescent="0.2">
      <c r="D75" s="25"/>
      <c r="E75" s="25"/>
      <c r="F75" s="25"/>
      <c r="S75" s="25"/>
      <c r="T75" s="25"/>
      <c r="U75" s="25"/>
      <c r="V75" s="33"/>
      <c r="W75" s="33"/>
      <c r="X75" s="33"/>
      <c r="Y75" s="33"/>
      <c r="Z75" s="25"/>
      <c r="AA75" s="25"/>
    </row>
    <row r="76" spans="1:27" ht="20.100000000000001" customHeight="1" x14ac:dyDescent="0.2">
      <c r="D76" s="25"/>
      <c r="E76" s="25"/>
      <c r="F76" s="82" t="s">
        <v>20</v>
      </c>
      <c r="G76" s="82"/>
      <c r="H76" s="82"/>
      <c r="I76" s="82"/>
      <c r="J76" s="82"/>
      <c r="K76" s="82"/>
      <c r="L76" s="82"/>
      <c r="M76" s="82"/>
      <c r="N76" s="31"/>
      <c r="O76" s="31"/>
      <c r="P76" s="31"/>
      <c r="Q76" s="31"/>
      <c r="R76" s="31"/>
      <c r="S76" s="31"/>
      <c r="T76" s="31"/>
      <c r="U76" s="32"/>
      <c r="V76" s="81" t="s">
        <v>21</v>
      </c>
      <c r="W76" s="81"/>
      <c r="X76" s="81"/>
      <c r="Y76" s="81"/>
      <c r="Z76" s="25"/>
      <c r="AA76" s="25"/>
    </row>
    <row r="77" spans="1:27" ht="20.100000000000001" customHeight="1" x14ac:dyDescent="0.2">
      <c r="D77" s="25"/>
      <c r="E77" s="25"/>
      <c r="F77" s="25"/>
      <c r="G77" s="25"/>
      <c r="H77" s="25"/>
      <c r="I77" s="25"/>
      <c r="J77" s="25"/>
      <c r="K77" s="25"/>
      <c r="L77" s="25"/>
      <c r="M77" s="25"/>
      <c r="N77" s="25"/>
      <c r="O77" s="25"/>
      <c r="P77" s="25"/>
      <c r="Q77" s="25"/>
      <c r="R77" s="25"/>
      <c r="S77" s="25"/>
      <c r="T77" s="25"/>
      <c r="U77" s="25"/>
      <c r="V77" s="25"/>
      <c r="W77" s="25"/>
      <c r="X77" s="25"/>
      <c r="Y77" s="25"/>
      <c r="Z77" s="25"/>
      <c r="AA77" s="25"/>
    </row>
    <row r="78" spans="1:27" ht="20.100000000000001" customHeight="1" x14ac:dyDescent="0.2">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row>
    <row r="81" ht="9.75" customHeight="1" x14ac:dyDescent="0.2"/>
  </sheetData>
  <mergeCells count="121">
    <mergeCell ref="AC1:AE1"/>
    <mergeCell ref="AC2:AE2"/>
    <mergeCell ref="Z8:AA8"/>
    <mergeCell ref="AC8:AE8"/>
    <mergeCell ref="F22:I22"/>
    <mergeCell ref="J22:M22"/>
    <mergeCell ref="N22:Q22"/>
    <mergeCell ref="F24:I24"/>
    <mergeCell ref="J24:M24"/>
    <mergeCell ref="N24:Q24"/>
    <mergeCell ref="F23:I23"/>
    <mergeCell ref="J23:M23"/>
    <mergeCell ref="D11:AA14"/>
    <mergeCell ref="D15:AA19"/>
    <mergeCell ref="E23:E24"/>
    <mergeCell ref="J30:M30"/>
    <mergeCell ref="N29:Q29"/>
    <mergeCell ref="N30:Q30"/>
    <mergeCell ref="F28:I28"/>
    <mergeCell ref="F51:I51"/>
    <mergeCell ref="J51:M51"/>
    <mergeCell ref="N51:Q51"/>
    <mergeCell ref="F29:I29"/>
    <mergeCell ref="V46:Y46"/>
    <mergeCell ref="I44:J44"/>
    <mergeCell ref="M44:N44"/>
    <mergeCell ref="J32:M32"/>
    <mergeCell ref="N31:Q31"/>
    <mergeCell ref="N32:Q32"/>
    <mergeCell ref="N66:Q66"/>
    <mergeCell ref="N26:Q26"/>
    <mergeCell ref="N27:Q27"/>
    <mergeCell ref="N28:Q28"/>
    <mergeCell ref="J31:M31"/>
    <mergeCell ref="D36:AA42"/>
    <mergeCell ref="N23:Q23"/>
    <mergeCell ref="Q44:R44"/>
    <mergeCell ref="U44:V44"/>
    <mergeCell ref="I49:J49"/>
    <mergeCell ref="Q49:R49"/>
    <mergeCell ref="U49:V49"/>
    <mergeCell ref="F46:I46"/>
    <mergeCell ref="J46:M46"/>
    <mergeCell ref="N46:Q46"/>
    <mergeCell ref="R46:U46"/>
    <mergeCell ref="F32:I32"/>
    <mergeCell ref="F33:I33"/>
    <mergeCell ref="F30:I30"/>
    <mergeCell ref="F31:I31"/>
    <mergeCell ref="J26:M26"/>
    <mergeCell ref="J27:M27"/>
    <mergeCell ref="J28:M28"/>
    <mergeCell ref="J29:M29"/>
    <mergeCell ref="V63:Y63"/>
    <mergeCell ref="R65:U65"/>
    <mergeCell ref="V65:Y65"/>
    <mergeCell ref="J33:M33"/>
    <mergeCell ref="N33:Q33"/>
    <mergeCell ref="N63:Q63"/>
    <mergeCell ref="M49:N49"/>
    <mergeCell ref="R61:U61"/>
    <mergeCell ref="V61:Y61"/>
    <mergeCell ref="D54:AA59"/>
    <mergeCell ref="F61:I61"/>
    <mergeCell ref="J61:M61"/>
    <mergeCell ref="N61:Q61"/>
    <mergeCell ref="E62:E63"/>
    <mergeCell ref="F62:I62"/>
    <mergeCell ref="J62:M62"/>
    <mergeCell ref="N62:Q62"/>
    <mergeCell ref="F63:I63"/>
    <mergeCell ref="J63:M63"/>
    <mergeCell ref="N65:Q65"/>
    <mergeCell ref="R66:U66"/>
    <mergeCell ref="V66:Y66"/>
    <mergeCell ref="R62:U62"/>
    <mergeCell ref="R63:U63"/>
    <mergeCell ref="F72:I72"/>
    <mergeCell ref="J72:M72"/>
    <mergeCell ref="N72:Q72"/>
    <mergeCell ref="F69:I69"/>
    <mergeCell ref="J69:M69"/>
    <mergeCell ref="N69:Q69"/>
    <mergeCell ref="F70:I70"/>
    <mergeCell ref="J70:M70"/>
    <mergeCell ref="N70:Q70"/>
    <mergeCell ref="J66:M66"/>
    <mergeCell ref="R72:U72"/>
    <mergeCell ref="V72:Y72"/>
    <mergeCell ref="R67:U67"/>
    <mergeCell ref="V67:Y67"/>
    <mergeCell ref="R68:U68"/>
    <mergeCell ref="V68:Y68"/>
    <mergeCell ref="R69:U69"/>
    <mergeCell ref="F66:I66"/>
    <mergeCell ref="V69:Y69"/>
    <mergeCell ref="V62:Y62"/>
    <mergeCell ref="V74:Y74"/>
    <mergeCell ref="V76:Y76"/>
    <mergeCell ref="F74:M74"/>
    <mergeCell ref="F76:M76"/>
    <mergeCell ref="R51:U51"/>
    <mergeCell ref="V51:Y51"/>
    <mergeCell ref="AC5:AE5"/>
    <mergeCell ref="R70:U70"/>
    <mergeCell ref="V70:Y70"/>
    <mergeCell ref="R71:U71"/>
    <mergeCell ref="V71:Y71"/>
    <mergeCell ref="F71:I71"/>
    <mergeCell ref="J71:M71"/>
    <mergeCell ref="N71:Q71"/>
    <mergeCell ref="F67:I67"/>
    <mergeCell ref="J67:M67"/>
    <mergeCell ref="N67:Q67"/>
    <mergeCell ref="F68:I68"/>
    <mergeCell ref="J68:M68"/>
    <mergeCell ref="N68:Q68"/>
    <mergeCell ref="F65:I65"/>
    <mergeCell ref="J65:M65"/>
    <mergeCell ref="F26:I26"/>
    <mergeCell ref="F27:I27"/>
  </mergeCells>
  <printOptions horizontalCentered="1"/>
  <pageMargins left="0.51181102362204722" right="0.51181102362204722" top="0.55118110236220474" bottom="0.94488188976377963" header="0.31496062992125984" footer="0.51181102362204722"/>
  <pageSetup paperSize="9" scale="78" fitToHeight="2" orientation="portrait" r:id="rId1"/>
  <headerFooter>
    <oddFooter>&amp;R&amp;"Tahoma,Grassetto"&amp;9&amp;P/&amp;N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X81"/>
  <sheetViews>
    <sheetView tabSelected="1" topLeftCell="A89" workbookViewId="0">
      <selection activeCell="N63" sqref="N63:Q63"/>
    </sheetView>
  </sheetViews>
  <sheetFormatPr defaultColWidth="9" defaultRowHeight="20.100000000000001" customHeight="1" x14ac:dyDescent="0.2"/>
  <cols>
    <col min="1" max="4" width="2.125" style="12" customWidth="1"/>
    <col min="5" max="5" width="38.875" style="12" customWidth="1"/>
    <col min="6" max="16" width="2.875" style="12" customWidth="1"/>
    <col min="17" max="17" width="3.75" style="12" customWidth="1"/>
    <col min="18" max="27" width="2.875" style="12" customWidth="1"/>
    <col min="28" max="30" width="9" style="12"/>
    <col min="31" max="62" width="3.625" style="12" customWidth="1"/>
    <col min="63" max="16384" width="9" style="12"/>
  </cols>
  <sheetData>
    <row r="1" spans="1:76" s="7" customFormat="1" ht="20.100000000000001" customHeight="1" x14ac:dyDescent="0.2">
      <c r="A1"/>
      <c r="B1" s="3"/>
      <c r="C1" s="3"/>
      <c r="D1" s="4"/>
      <c r="E1" s="4"/>
      <c r="F1" s="3"/>
      <c r="G1" s="3"/>
      <c r="H1" s="3"/>
      <c r="I1" s="3"/>
      <c r="J1" s="3"/>
      <c r="K1" s="3"/>
      <c r="L1" s="3"/>
      <c r="M1" s="3"/>
      <c r="N1" s="3"/>
      <c r="O1" s="3"/>
      <c r="P1" s="3"/>
      <c r="Q1" s="3"/>
      <c r="R1" s="3"/>
      <c r="S1" s="3"/>
      <c r="T1" s="3"/>
      <c r="U1" s="3"/>
      <c r="V1" s="3"/>
      <c r="W1" s="3"/>
      <c r="X1" s="3"/>
      <c r="Y1" s="3"/>
      <c r="Z1" s="3"/>
      <c r="AA1" s="48" t="s">
        <v>17</v>
      </c>
      <c r="AB1" s="6"/>
      <c r="AC1" s="85"/>
      <c r="AD1" s="85"/>
      <c r="AE1" s="85"/>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row>
    <row r="2" spans="1:76" s="7" customFormat="1" ht="20.100000000000001" customHeight="1" x14ac:dyDescent="0.2">
      <c r="A2" s="3"/>
      <c r="B2" s="3"/>
      <c r="C2" s="3"/>
      <c r="D2" s="4"/>
      <c r="E2" s="4"/>
      <c r="G2" s="3"/>
      <c r="H2" s="9"/>
      <c r="I2" s="9"/>
      <c r="J2" s="9"/>
      <c r="K2" s="9"/>
      <c r="L2" s="9"/>
      <c r="M2" s="9"/>
      <c r="N2" s="9"/>
      <c r="O2" s="9"/>
      <c r="P2" s="49" t="s">
        <v>24</v>
      </c>
      <c r="Q2" s="9"/>
      <c r="R2" s="9"/>
      <c r="S2" s="9"/>
      <c r="T2" s="9"/>
      <c r="U2" s="9"/>
      <c r="V2" s="9"/>
      <c r="W2" s="9"/>
      <c r="X2" s="9"/>
      <c r="Y2" s="9"/>
      <c r="Z2" s="8"/>
      <c r="AA2" s="5" t="s">
        <v>25</v>
      </c>
      <c r="AB2" s="6"/>
      <c r="AC2" s="85"/>
      <c r="AD2" s="85"/>
      <c r="AE2" s="85"/>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row>
    <row r="3" spans="1:76" s="7" customFormat="1" ht="9" customHeight="1" x14ac:dyDescent="0.2">
      <c r="A3" s="3"/>
      <c r="B3" s="3"/>
      <c r="C3" s="3"/>
      <c r="D3" s="4"/>
      <c r="E3" s="4"/>
      <c r="F3" s="4"/>
      <c r="G3" s="4"/>
      <c r="H3" s="9"/>
      <c r="I3" s="9"/>
      <c r="J3" s="9"/>
      <c r="K3" s="9"/>
      <c r="L3" s="9"/>
      <c r="M3" s="9"/>
      <c r="N3" s="9"/>
      <c r="O3" s="9"/>
      <c r="P3" s="9"/>
      <c r="Q3" s="9"/>
      <c r="R3" s="9"/>
      <c r="S3" s="9"/>
      <c r="T3" s="9"/>
      <c r="U3" s="9"/>
      <c r="V3" s="9"/>
      <c r="W3" s="9"/>
      <c r="X3" s="9"/>
      <c r="Y3" s="9"/>
      <c r="AB3" s="6"/>
      <c r="AC3" s="51"/>
      <c r="AD3" s="51"/>
      <c r="AE3" s="51"/>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row>
    <row r="4" spans="1:76" s="7" customFormat="1" ht="7.5" customHeight="1" x14ac:dyDescent="0.2">
      <c r="A4" s="3"/>
      <c r="B4" s="3"/>
      <c r="C4" s="3"/>
      <c r="D4" s="4"/>
      <c r="E4" s="4"/>
      <c r="F4" s="4"/>
      <c r="G4" s="4"/>
      <c r="H4" s="9"/>
      <c r="I4" s="9"/>
      <c r="J4" s="9"/>
      <c r="K4" s="9"/>
      <c r="L4" s="9"/>
      <c r="M4" s="9"/>
      <c r="N4" s="9"/>
      <c r="O4" s="9"/>
      <c r="P4" s="9"/>
      <c r="Q4" s="9"/>
      <c r="R4" s="9"/>
      <c r="S4" s="9"/>
      <c r="T4" s="9"/>
      <c r="U4" s="9"/>
      <c r="V4" s="9"/>
      <c r="W4" s="9"/>
      <c r="X4" s="9"/>
      <c r="Y4" s="9"/>
      <c r="AA4" s="5"/>
      <c r="AB4" s="6"/>
      <c r="AC4" s="51"/>
      <c r="AD4" s="51"/>
      <c r="AE4" s="51"/>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row>
    <row r="5" spans="1:76" s="7" customFormat="1" ht="22.5" customHeight="1" x14ac:dyDescent="0.2">
      <c r="A5" s="4"/>
      <c r="B5" s="47"/>
      <c r="C5" s="47"/>
      <c r="D5" s="47"/>
      <c r="E5" s="47"/>
      <c r="F5" s="47"/>
      <c r="G5" s="47"/>
      <c r="H5" s="47"/>
      <c r="I5" s="47"/>
      <c r="J5" s="47"/>
      <c r="K5" s="47"/>
      <c r="L5" s="47"/>
      <c r="M5" s="47"/>
      <c r="N5" s="47"/>
      <c r="O5" s="47"/>
      <c r="P5" s="47"/>
      <c r="Q5" s="47"/>
      <c r="R5" s="47"/>
      <c r="S5" s="47"/>
      <c r="T5" s="47"/>
      <c r="U5" s="47"/>
      <c r="V5" s="47"/>
      <c r="W5" s="47"/>
      <c r="X5" s="47"/>
      <c r="Y5" s="47"/>
      <c r="Z5" s="47"/>
      <c r="AA5" s="47"/>
      <c r="AB5" s="6"/>
      <c r="AC5" s="85"/>
      <c r="AD5" s="85"/>
      <c r="AE5" s="85"/>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row>
    <row r="6" spans="1:76" s="7" customFormat="1" ht="18" customHeight="1" x14ac:dyDescent="0.2">
      <c r="A6" s="3"/>
      <c r="B6" s="3"/>
      <c r="C6" s="3"/>
      <c r="D6" s="4"/>
      <c r="E6" s="4"/>
      <c r="F6" s="4"/>
      <c r="G6" s="4"/>
      <c r="H6" s="9"/>
      <c r="I6" s="9"/>
      <c r="J6" s="9"/>
      <c r="K6" s="9"/>
      <c r="L6" s="9"/>
      <c r="M6" s="9"/>
      <c r="N6" s="9"/>
      <c r="O6" s="9"/>
      <c r="P6" s="9"/>
      <c r="Q6" s="9"/>
      <c r="R6" s="9"/>
      <c r="S6" s="9"/>
      <c r="T6" s="9"/>
      <c r="U6" s="9"/>
      <c r="V6" s="9"/>
      <c r="W6" s="9"/>
      <c r="X6" s="9"/>
      <c r="Y6" s="9"/>
      <c r="AA6" s="5"/>
      <c r="AB6" s="6"/>
      <c r="AC6" s="51"/>
      <c r="AD6" s="51"/>
      <c r="AE6" s="51"/>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row>
    <row r="7" spans="1:76" s="7" customFormat="1" ht="18" customHeight="1" x14ac:dyDescent="0.2">
      <c r="A7" s="3"/>
      <c r="B7" s="3"/>
      <c r="C7" s="3"/>
      <c r="D7" s="4"/>
      <c r="E7" s="4"/>
      <c r="F7" s="4"/>
      <c r="G7" s="4"/>
      <c r="H7" s="9"/>
      <c r="I7" s="9"/>
      <c r="J7" s="9"/>
      <c r="K7" s="9"/>
      <c r="L7" s="9"/>
      <c r="M7" s="9"/>
      <c r="N7" s="9"/>
      <c r="O7" s="9"/>
      <c r="P7" s="9"/>
      <c r="Q7" s="9"/>
      <c r="R7" s="9"/>
      <c r="S7" s="9"/>
      <c r="T7" s="9"/>
      <c r="U7" s="9"/>
      <c r="V7" s="9"/>
      <c r="W7" s="9"/>
      <c r="X7" s="9"/>
      <c r="Y7" s="9"/>
      <c r="AA7" s="5"/>
      <c r="AB7" s="6"/>
      <c r="AC7" s="51"/>
      <c r="AD7" s="51"/>
      <c r="AE7" s="51"/>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row>
    <row r="8" spans="1:76" s="7" customFormat="1" ht="18" customHeight="1" x14ac:dyDescent="0.2">
      <c r="A8" s="3"/>
      <c r="B8" s="8" t="s">
        <v>65</v>
      </c>
      <c r="C8" s="3"/>
      <c r="D8" s="4"/>
      <c r="E8" s="4"/>
      <c r="F8" s="9"/>
      <c r="G8" s="9"/>
      <c r="H8" s="9"/>
      <c r="I8" s="9"/>
      <c r="J8" s="9"/>
      <c r="K8" s="9"/>
      <c r="L8" s="9"/>
      <c r="M8" s="9"/>
      <c r="N8" s="9"/>
      <c r="O8" s="9"/>
      <c r="P8" s="9"/>
      <c r="Q8" s="9"/>
      <c r="R8" s="9"/>
      <c r="S8" s="9"/>
      <c r="T8" s="9"/>
      <c r="U8" s="9"/>
      <c r="V8" s="9"/>
      <c r="W8" s="9"/>
      <c r="X8" s="9"/>
      <c r="Y8" s="9"/>
      <c r="Z8" s="115"/>
      <c r="AA8" s="115"/>
      <c r="AB8" s="6"/>
      <c r="AC8" s="85"/>
      <c r="AD8" s="85"/>
      <c r="AE8" s="85"/>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row>
    <row r="9" spans="1:76" s="7" customFormat="1" ht="18" customHeight="1" x14ac:dyDescent="0.2">
      <c r="AB9" s="6"/>
      <c r="AC9" s="10"/>
      <c r="AD9" s="11"/>
      <c r="AE9" s="11"/>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row>
    <row r="10" spans="1:76" s="7" customFormat="1" ht="18" customHeight="1" x14ac:dyDescent="0.2">
      <c r="AB10" s="6"/>
      <c r="AC10" s="10"/>
      <c r="AD10" s="11"/>
      <c r="AE10" s="11"/>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row>
    <row r="11" spans="1:76" ht="18" customHeight="1" x14ac:dyDescent="0.2">
      <c r="B11" s="14" t="s">
        <v>13</v>
      </c>
      <c r="C11" s="14"/>
      <c r="D11" s="101" t="s">
        <v>72</v>
      </c>
      <c r="E11" s="101"/>
      <c r="F11" s="101"/>
      <c r="G11" s="101"/>
      <c r="H11" s="101"/>
      <c r="I11" s="101"/>
      <c r="J11" s="101"/>
      <c r="K11" s="101"/>
      <c r="L11" s="101"/>
      <c r="M11" s="101"/>
      <c r="N11" s="101"/>
      <c r="O11" s="101"/>
      <c r="P11" s="101"/>
      <c r="Q11" s="101"/>
      <c r="R11" s="101"/>
      <c r="S11" s="101"/>
      <c r="T11" s="101"/>
      <c r="U11" s="101"/>
      <c r="V11" s="101"/>
      <c r="W11" s="101"/>
      <c r="X11" s="101"/>
      <c r="Y11" s="101"/>
      <c r="Z11" s="101"/>
      <c r="AA11" s="101"/>
    </row>
    <row r="12" spans="1:76" ht="18" customHeight="1" x14ac:dyDescent="0.2">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row>
    <row r="13" spans="1:76" ht="13.9" customHeight="1" x14ac:dyDescent="0.2">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row>
    <row r="14" spans="1:76" ht="33.6" customHeight="1" x14ac:dyDescent="0.2">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row>
    <row r="15" spans="1:76" ht="18" customHeight="1" x14ac:dyDescent="0.2">
      <c r="B15" s="12" t="s">
        <v>14</v>
      </c>
      <c r="D15" s="101" t="s">
        <v>73</v>
      </c>
      <c r="E15" s="101"/>
      <c r="F15" s="101"/>
      <c r="G15" s="101"/>
      <c r="H15" s="101"/>
      <c r="I15" s="101"/>
      <c r="J15" s="101"/>
      <c r="K15" s="101"/>
      <c r="L15" s="101"/>
      <c r="M15" s="101"/>
      <c r="N15" s="101"/>
      <c r="O15" s="101"/>
      <c r="P15" s="101"/>
      <c r="Q15" s="101"/>
      <c r="R15" s="101"/>
      <c r="S15" s="101"/>
      <c r="T15" s="101"/>
      <c r="U15" s="101"/>
      <c r="V15" s="101"/>
      <c r="W15" s="101"/>
      <c r="X15" s="101"/>
      <c r="Y15" s="101"/>
      <c r="Z15" s="101"/>
      <c r="AA15" s="101"/>
    </row>
    <row r="16" spans="1:76" ht="18" customHeight="1" x14ac:dyDescent="0.2">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row>
    <row r="17" spans="4:55" ht="18" customHeight="1" x14ac:dyDescent="0.2">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row>
    <row r="18" spans="4:55" ht="18" customHeight="1" x14ac:dyDescent="0.2">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row>
    <row r="19" spans="4:55" ht="36" customHeight="1" x14ac:dyDescent="0.2">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row>
    <row r="20" spans="4:55" ht="18" customHeight="1" x14ac:dyDescent="0.2">
      <c r="D20" s="52"/>
      <c r="E20" s="52"/>
      <c r="F20" s="52"/>
      <c r="G20" s="52"/>
      <c r="H20" s="52"/>
      <c r="I20" s="52"/>
      <c r="J20" s="52"/>
      <c r="K20" s="52"/>
      <c r="L20" s="52"/>
      <c r="M20" s="52"/>
      <c r="N20" s="52"/>
      <c r="O20" s="52"/>
      <c r="P20" s="52"/>
      <c r="Q20" s="52"/>
      <c r="R20" s="52"/>
      <c r="S20" s="52"/>
      <c r="T20" s="52"/>
      <c r="U20" s="52"/>
      <c r="V20" s="52"/>
      <c r="W20" s="52"/>
      <c r="X20" s="52"/>
      <c r="Y20" s="52"/>
      <c r="Z20" s="52"/>
      <c r="AA20" s="52"/>
    </row>
    <row r="21" spans="4:55" ht="18" customHeight="1" x14ac:dyDescent="0.2">
      <c r="D21" s="52"/>
      <c r="E21" s="52"/>
      <c r="F21" s="52"/>
      <c r="G21" s="52"/>
      <c r="H21" s="52"/>
      <c r="I21" s="52"/>
      <c r="J21" s="52"/>
      <c r="K21" s="52"/>
      <c r="L21" s="52"/>
      <c r="M21" s="52"/>
      <c r="N21" s="52"/>
      <c r="O21" s="52"/>
      <c r="P21" s="52"/>
      <c r="Q21" s="52"/>
      <c r="R21" s="52"/>
      <c r="S21" s="52"/>
      <c r="T21" s="52"/>
      <c r="U21" s="52"/>
      <c r="V21" s="52"/>
      <c r="W21" s="52"/>
      <c r="X21" s="52"/>
      <c r="Y21" s="52"/>
      <c r="Z21" s="52"/>
      <c r="AA21" s="52"/>
    </row>
    <row r="22" spans="4:55" ht="18" customHeight="1" x14ac:dyDescent="0.2">
      <c r="D22" s="13"/>
      <c r="E22" s="13"/>
      <c r="F22" s="102" t="s">
        <v>3</v>
      </c>
      <c r="G22" s="103"/>
      <c r="H22" s="103"/>
      <c r="I22" s="104"/>
      <c r="J22" s="102" t="s">
        <v>7</v>
      </c>
      <c r="K22" s="103"/>
      <c r="L22" s="103"/>
      <c r="M22" s="104"/>
      <c r="N22" s="102" t="s">
        <v>76</v>
      </c>
      <c r="O22" s="103"/>
      <c r="P22" s="103"/>
      <c r="Q22" s="104"/>
      <c r="R22" s="23"/>
      <c r="S22" s="23"/>
      <c r="T22" s="23"/>
      <c r="U22" s="23"/>
      <c r="V22" s="23"/>
      <c r="W22" s="23"/>
      <c r="X22" s="23"/>
      <c r="Y22" s="15"/>
      <c r="Z22" s="23"/>
      <c r="AA22" s="52"/>
    </row>
    <row r="23" spans="4:55" ht="39.950000000000003" customHeight="1" x14ac:dyDescent="0.2">
      <c r="D23" s="45"/>
      <c r="E23" s="105" t="s">
        <v>74</v>
      </c>
      <c r="F23" s="107" t="s">
        <v>9</v>
      </c>
      <c r="G23" s="108"/>
      <c r="H23" s="108"/>
      <c r="I23" s="109"/>
      <c r="J23" s="107" t="s">
        <v>10</v>
      </c>
      <c r="K23" s="108"/>
      <c r="L23" s="108"/>
      <c r="M23" s="109"/>
      <c r="N23" s="107" t="s">
        <v>77</v>
      </c>
      <c r="O23" s="108"/>
      <c r="P23" s="108"/>
      <c r="Q23" s="120"/>
      <c r="AA23" s="52"/>
    </row>
    <row r="24" spans="4:55" ht="18" customHeight="1" x14ac:dyDescent="0.2">
      <c r="D24" s="46"/>
      <c r="E24" s="106"/>
      <c r="F24" s="110"/>
      <c r="G24" s="116"/>
      <c r="H24" s="116"/>
      <c r="I24" s="117"/>
      <c r="J24" s="112" t="s">
        <v>31</v>
      </c>
      <c r="K24" s="113"/>
      <c r="L24" s="113"/>
      <c r="M24" s="114"/>
      <c r="N24" s="96" t="s">
        <v>4</v>
      </c>
      <c r="O24" s="97"/>
      <c r="P24" s="97"/>
      <c r="Q24" s="118"/>
      <c r="R24" s="23"/>
      <c r="S24" s="23"/>
      <c r="T24" s="23"/>
      <c r="U24" s="23"/>
      <c r="V24" s="23"/>
      <c r="W24" s="23"/>
      <c r="X24" s="23"/>
      <c r="Y24" s="15"/>
      <c r="Z24" s="23"/>
      <c r="AA24" s="52"/>
    </row>
    <row r="25" spans="4:55" ht="18" customHeight="1" x14ac:dyDescent="0.2">
      <c r="E25" s="13"/>
      <c r="F25" s="13"/>
      <c r="G25" s="17"/>
      <c r="L25" s="17"/>
      <c r="M25" s="13"/>
      <c r="AA25" s="52"/>
    </row>
    <row r="26" spans="4:55" ht="18" customHeight="1" x14ac:dyDescent="0.2">
      <c r="D26" s="22">
        <v>1</v>
      </c>
      <c r="E26" s="1" t="s">
        <v>0</v>
      </c>
      <c r="F26" s="90">
        <v>5.58</v>
      </c>
      <c r="G26" s="90"/>
      <c r="H26" s="90"/>
      <c r="I26" s="90"/>
      <c r="J26" s="90">
        <v>4.09</v>
      </c>
      <c r="K26" s="90"/>
      <c r="L26" s="90"/>
      <c r="M26" s="90"/>
      <c r="N26" s="90">
        <f t="shared" ref="N26:N33" si="0">F26/J26*100</f>
        <v>136.43031784841077</v>
      </c>
      <c r="O26" s="90"/>
      <c r="P26" s="90"/>
      <c r="Q26" s="90"/>
      <c r="R26" s="23"/>
      <c r="S26" s="23"/>
      <c r="T26" s="23"/>
      <c r="U26" s="23"/>
      <c r="V26" s="23"/>
      <c r="W26" s="23"/>
      <c r="X26" s="23"/>
      <c r="Y26" s="15"/>
      <c r="Z26" s="23"/>
      <c r="AA26" s="52"/>
    </row>
    <row r="27" spans="4:55" ht="18" customHeight="1" x14ac:dyDescent="0.2">
      <c r="D27" s="22">
        <v>2</v>
      </c>
      <c r="E27" s="1" t="s">
        <v>32</v>
      </c>
      <c r="F27" s="90">
        <v>82.4</v>
      </c>
      <c r="G27" s="90"/>
      <c r="H27" s="90"/>
      <c r="I27" s="90"/>
      <c r="J27" s="90">
        <v>91.02</v>
      </c>
      <c r="K27" s="90"/>
      <c r="L27" s="90"/>
      <c r="M27" s="90"/>
      <c r="N27" s="90">
        <f t="shared" si="0"/>
        <v>90.529553944188095</v>
      </c>
      <c r="O27" s="90"/>
      <c r="P27" s="90"/>
      <c r="Q27" s="90"/>
      <c r="T27" s="19"/>
      <c r="U27" s="19"/>
      <c r="V27" s="19"/>
      <c r="W27" s="19"/>
      <c r="X27" s="19"/>
      <c r="Y27" s="13"/>
    </row>
    <row r="28" spans="4:55" ht="18" customHeight="1" x14ac:dyDescent="0.2">
      <c r="D28" s="22">
        <v>3</v>
      </c>
      <c r="E28" s="1" t="s">
        <v>1</v>
      </c>
      <c r="F28" s="90">
        <v>111.33</v>
      </c>
      <c r="G28" s="90"/>
      <c r="H28" s="90"/>
      <c r="I28" s="90"/>
      <c r="J28" s="90">
        <v>122.01</v>
      </c>
      <c r="K28" s="90"/>
      <c r="L28" s="90"/>
      <c r="M28" s="90"/>
      <c r="N28" s="90">
        <f t="shared" si="0"/>
        <v>91.246619129579543</v>
      </c>
      <c r="O28" s="90"/>
      <c r="P28" s="90"/>
      <c r="Q28" s="90"/>
      <c r="T28" s="19"/>
      <c r="U28" s="19"/>
      <c r="V28" s="19"/>
      <c r="W28" s="19"/>
      <c r="X28" s="19"/>
      <c r="Y28" s="13"/>
    </row>
    <row r="29" spans="4:55" ht="18" customHeight="1" x14ac:dyDescent="0.2">
      <c r="D29" s="22">
        <v>4</v>
      </c>
      <c r="E29" s="1" t="s">
        <v>26</v>
      </c>
      <c r="F29" s="90">
        <v>38.590000000000003</v>
      </c>
      <c r="G29" s="90"/>
      <c r="H29" s="90"/>
      <c r="I29" s="90"/>
      <c r="J29" s="90">
        <v>27.21</v>
      </c>
      <c r="K29" s="90"/>
      <c r="L29" s="90"/>
      <c r="M29" s="90"/>
      <c r="N29" s="90">
        <f t="shared" si="0"/>
        <v>141.8228592429254</v>
      </c>
      <c r="O29" s="90"/>
      <c r="P29" s="90"/>
      <c r="Q29" s="90"/>
      <c r="T29" s="19"/>
      <c r="U29" s="19"/>
      <c r="V29" s="19"/>
      <c r="W29" s="19"/>
      <c r="X29" s="19"/>
      <c r="Y29" s="13"/>
    </row>
    <row r="30" spans="4:55" ht="18" customHeight="1" x14ac:dyDescent="0.2">
      <c r="D30" s="22">
        <v>5</v>
      </c>
      <c r="E30" s="1" t="s">
        <v>33</v>
      </c>
      <c r="F30" s="90">
        <v>55.18</v>
      </c>
      <c r="G30" s="90"/>
      <c r="H30" s="90"/>
      <c r="I30" s="90"/>
      <c r="J30" s="90">
        <v>71.36</v>
      </c>
      <c r="K30" s="90"/>
      <c r="L30" s="90"/>
      <c r="M30" s="90"/>
      <c r="N30" s="90">
        <f t="shared" si="0"/>
        <v>77.326233183856502</v>
      </c>
      <c r="O30" s="90"/>
      <c r="P30" s="90"/>
      <c r="Q30" s="90"/>
      <c r="T30" s="19"/>
      <c r="U30" s="19"/>
      <c r="V30" s="19"/>
      <c r="W30" s="19"/>
      <c r="X30" s="19"/>
      <c r="Y30" s="13"/>
    </row>
    <row r="31" spans="4:55" ht="18" customHeight="1" x14ac:dyDescent="0.2">
      <c r="D31" s="22">
        <v>6</v>
      </c>
      <c r="E31" s="2" t="s">
        <v>34</v>
      </c>
      <c r="F31" s="90">
        <v>91.89</v>
      </c>
      <c r="G31" s="90"/>
      <c r="H31" s="90"/>
      <c r="I31" s="90"/>
      <c r="J31" s="90">
        <v>58.73</v>
      </c>
      <c r="K31" s="90"/>
      <c r="L31" s="90"/>
      <c r="M31" s="90"/>
      <c r="N31" s="90">
        <f t="shared" si="0"/>
        <v>156.46177422101141</v>
      </c>
      <c r="O31" s="90"/>
      <c r="P31" s="90"/>
      <c r="Q31" s="90"/>
      <c r="T31" s="19"/>
      <c r="U31" s="19"/>
      <c r="V31" s="19"/>
      <c r="W31" s="19"/>
      <c r="X31" s="19"/>
      <c r="Y31" s="13"/>
    </row>
    <row r="32" spans="4:55" ht="18" customHeight="1" x14ac:dyDescent="0.2">
      <c r="D32" s="22">
        <v>7</v>
      </c>
      <c r="E32" s="2" t="s">
        <v>35</v>
      </c>
      <c r="F32" s="90">
        <v>16.309999999999999</v>
      </c>
      <c r="G32" s="90"/>
      <c r="H32" s="90"/>
      <c r="I32" s="90"/>
      <c r="J32" s="90">
        <v>22.15</v>
      </c>
      <c r="K32" s="90"/>
      <c r="L32" s="90"/>
      <c r="M32" s="90"/>
      <c r="N32" s="90">
        <f t="shared" si="0"/>
        <v>73.634311512415351</v>
      </c>
      <c r="O32" s="90"/>
      <c r="P32" s="90"/>
      <c r="Q32" s="90"/>
      <c r="T32" s="19"/>
      <c r="U32" s="19"/>
      <c r="V32" s="19"/>
      <c r="W32" s="19"/>
      <c r="X32" s="19"/>
      <c r="Y32" s="13"/>
      <c r="AX32" s="52"/>
      <c r="AY32" s="52"/>
      <c r="AZ32" s="52"/>
      <c r="BA32" s="52"/>
      <c r="BB32" s="52"/>
      <c r="BC32" s="52"/>
    </row>
    <row r="33" spans="2:28" ht="18" customHeight="1" x14ac:dyDescent="0.2">
      <c r="D33" s="22">
        <v>8</v>
      </c>
      <c r="E33" s="2" t="s">
        <v>30</v>
      </c>
      <c r="F33" s="90">
        <v>2.0699999999999998</v>
      </c>
      <c r="G33" s="90"/>
      <c r="H33" s="90"/>
      <c r="I33" s="90"/>
      <c r="J33" s="90">
        <v>1.58</v>
      </c>
      <c r="K33" s="90"/>
      <c r="L33" s="90"/>
      <c r="M33" s="90"/>
      <c r="N33" s="90">
        <f t="shared" si="0"/>
        <v>131.01265822784808</v>
      </c>
      <c r="O33" s="90"/>
      <c r="P33" s="90"/>
      <c r="Q33" s="90"/>
      <c r="T33" s="19"/>
      <c r="U33" s="19"/>
      <c r="V33" s="19"/>
      <c r="W33" s="19"/>
      <c r="X33" s="19"/>
      <c r="Y33" s="21"/>
    </row>
    <row r="34" spans="2:28" ht="18" customHeight="1" x14ac:dyDescent="0.2">
      <c r="D34" s="22"/>
      <c r="E34" s="2"/>
      <c r="F34" s="34"/>
      <c r="G34" s="34"/>
      <c r="H34" s="34"/>
      <c r="I34" s="34"/>
      <c r="J34" s="34"/>
      <c r="K34" s="34"/>
      <c r="L34" s="34"/>
      <c r="M34" s="34"/>
      <c r="N34" s="34"/>
      <c r="O34" s="34"/>
      <c r="P34" s="34"/>
      <c r="Q34" s="34"/>
      <c r="T34" s="19"/>
      <c r="U34" s="19"/>
      <c r="V34" s="19"/>
      <c r="W34" s="19"/>
      <c r="X34" s="19"/>
      <c r="Y34" s="21"/>
    </row>
    <row r="35" spans="2:28" ht="18" customHeight="1" x14ac:dyDescent="0.2">
      <c r="E35" s="52"/>
      <c r="F35" s="52"/>
      <c r="G35" s="52"/>
      <c r="H35" s="52"/>
      <c r="I35" s="52"/>
      <c r="J35" s="52"/>
      <c r="K35" s="52"/>
      <c r="L35" s="52"/>
      <c r="M35" s="52"/>
      <c r="N35" s="52"/>
      <c r="O35" s="52"/>
      <c r="P35" s="20"/>
      <c r="Q35" s="20"/>
      <c r="R35" s="20"/>
      <c r="S35" s="20"/>
      <c r="T35" s="20"/>
      <c r="U35" s="20"/>
      <c r="V35" s="20"/>
      <c r="W35" s="20"/>
      <c r="X35" s="20"/>
      <c r="Y35" s="20"/>
      <c r="Z35" s="20"/>
      <c r="AA35" s="20"/>
    </row>
    <row r="36" spans="2:28" ht="18" customHeight="1" x14ac:dyDescent="0.2">
      <c r="B36" s="14" t="s">
        <v>15</v>
      </c>
      <c r="D36" s="101" t="s">
        <v>70</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row>
    <row r="37" spans="2:28" ht="18" customHeight="1" x14ac:dyDescent="0.2">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row>
    <row r="38" spans="2:28" ht="18" customHeight="1" x14ac:dyDescent="0.2">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row>
    <row r="39" spans="2:28" ht="18" customHeight="1" x14ac:dyDescent="0.2">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row>
    <row r="40" spans="2:28" ht="18" customHeight="1" x14ac:dyDescent="0.2">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row>
    <row r="41" spans="2:28" ht="18" customHeight="1" x14ac:dyDescent="0.2">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row>
    <row r="42" spans="2:28" ht="18" customHeight="1" x14ac:dyDescent="0.2">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row>
    <row r="43" spans="2:28" ht="18" customHeight="1" x14ac:dyDescent="0.2">
      <c r="D43" s="30"/>
      <c r="E43" s="52"/>
      <c r="F43" s="52"/>
      <c r="G43" s="52"/>
      <c r="H43" s="52"/>
      <c r="I43" s="52"/>
      <c r="J43" s="52"/>
      <c r="K43" s="52"/>
      <c r="L43" s="52"/>
      <c r="M43" s="52"/>
      <c r="N43" s="52"/>
      <c r="O43" s="52"/>
      <c r="P43" s="52"/>
      <c r="Q43" s="52"/>
      <c r="R43" s="52"/>
      <c r="S43" s="52"/>
      <c r="T43" s="52"/>
      <c r="U43" s="52"/>
      <c r="V43" s="52"/>
      <c r="W43" s="52"/>
      <c r="X43" s="52"/>
      <c r="Y43" s="52"/>
      <c r="Z43" s="52"/>
      <c r="AA43" s="52"/>
    </row>
    <row r="44" spans="2:28" ht="18" customHeight="1" x14ac:dyDescent="0.2">
      <c r="D44" s="35" t="s">
        <v>22</v>
      </c>
      <c r="E44" s="36"/>
      <c r="F44" s="26"/>
      <c r="G44" s="26"/>
      <c r="H44" s="26"/>
      <c r="I44" s="98">
        <v>0.6</v>
      </c>
      <c r="J44" s="99"/>
      <c r="K44" s="37"/>
      <c r="L44" s="27"/>
      <c r="M44" s="98">
        <v>0.8</v>
      </c>
      <c r="N44" s="99"/>
      <c r="O44" s="27"/>
      <c r="P44" s="27"/>
      <c r="Q44" s="98">
        <v>1.2</v>
      </c>
      <c r="R44" s="99"/>
      <c r="S44" s="37"/>
      <c r="T44" s="27"/>
      <c r="U44" s="98">
        <v>1.4</v>
      </c>
      <c r="V44" s="99"/>
      <c r="W44" s="37"/>
      <c r="X44" s="28"/>
      <c r="Y44" s="28"/>
      <c r="Z44" s="52"/>
      <c r="AA44" s="52"/>
    </row>
    <row r="45" spans="2:28" ht="12" customHeight="1" x14ac:dyDescent="0.2">
      <c r="F45" s="13"/>
      <c r="G45" s="13"/>
      <c r="I45" s="13"/>
      <c r="J45" s="38"/>
      <c r="K45" s="39"/>
      <c r="L45" s="39"/>
      <c r="M45" s="40"/>
      <c r="N45" s="38"/>
      <c r="O45" s="39"/>
      <c r="P45" s="39"/>
      <c r="Q45" s="39"/>
      <c r="R45" s="41"/>
      <c r="S45" s="39"/>
      <c r="T45" s="39"/>
      <c r="U45" s="40"/>
      <c r="W45" s="13"/>
      <c r="X45" s="52"/>
      <c r="Y45" s="52"/>
      <c r="Z45" s="52"/>
      <c r="AA45" s="52"/>
    </row>
    <row r="46" spans="2:28" ht="18" customHeight="1" x14ac:dyDescent="0.2">
      <c r="D46" s="35" t="s">
        <v>18</v>
      </c>
      <c r="E46" s="36"/>
      <c r="F46" s="84">
        <v>1</v>
      </c>
      <c r="G46" s="84"/>
      <c r="H46" s="84"/>
      <c r="I46" s="84"/>
      <c r="J46" s="83">
        <v>2</v>
      </c>
      <c r="K46" s="83"/>
      <c r="L46" s="83"/>
      <c r="M46" s="83"/>
      <c r="N46" s="93">
        <v>3</v>
      </c>
      <c r="O46" s="93"/>
      <c r="P46" s="93"/>
      <c r="Q46" s="93"/>
      <c r="R46" s="86">
        <v>4</v>
      </c>
      <c r="S46" s="86"/>
      <c r="T46" s="86"/>
      <c r="U46" s="86"/>
      <c r="V46" s="94">
        <v>5</v>
      </c>
      <c r="W46" s="94"/>
      <c r="X46" s="94"/>
      <c r="Y46" s="94"/>
      <c r="AB46" s="18"/>
    </row>
    <row r="47" spans="2:28" ht="18" customHeight="1" x14ac:dyDescent="0.2">
      <c r="AB47" s="13"/>
    </row>
    <row r="48" spans="2:28" ht="18" customHeight="1" x14ac:dyDescent="0.2">
      <c r="AB48" s="13"/>
    </row>
    <row r="49" spans="2:27" ht="18" customHeight="1" x14ac:dyDescent="0.2">
      <c r="D49" s="35" t="s">
        <v>22</v>
      </c>
      <c r="E49" s="36"/>
      <c r="F49" s="26"/>
      <c r="G49" s="26"/>
      <c r="H49" s="26"/>
      <c r="I49" s="98">
        <v>0.6</v>
      </c>
      <c r="J49" s="99"/>
      <c r="K49" s="37"/>
      <c r="L49" s="27"/>
      <c r="M49" s="98">
        <v>0.8</v>
      </c>
      <c r="N49" s="99"/>
      <c r="O49" s="27"/>
      <c r="P49" s="27"/>
      <c r="Q49" s="98">
        <v>1.2</v>
      </c>
      <c r="R49" s="99"/>
      <c r="S49" s="37"/>
      <c r="T49" s="27"/>
      <c r="U49" s="98">
        <v>1.4</v>
      </c>
      <c r="V49" s="99"/>
      <c r="W49" s="37"/>
      <c r="X49" s="28"/>
      <c r="Y49" s="28"/>
    </row>
    <row r="50" spans="2:27" ht="12" customHeight="1" x14ac:dyDescent="0.2">
      <c r="F50" s="13"/>
      <c r="G50" s="13"/>
      <c r="I50" s="13"/>
      <c r="J50" s="42"/>
      <c r="K50" s="13"/>
      <c r="L50" s="13"/>
      <c r="M50" s="43"/>
      <c r="N50" s="42"/>
      <c r="O50" s="13"/>
      <c r="P50" s="13"/>
      <c r="Q50" s="13"/>
      <c r="R50" s="44"/>
      <c r="S50" s="13"/>
      <c r="T50" s="13"/>
      <c r="U50" s="43"/>
      <c r="W50" s="13"/>
      <c r="X50" s="52"/>
      <c r="Y50" s="52"/>
    </row>
    <row r="51" spans="2:27" ht="18" customHeight="1" x14ac:dyDescent="0.2">
      <c r="D51" s="35" t="s">
        <v>19</v>
      </c>
      <c r="E51" s="36"/>
      <c r="F51" s="94">
        <v>5</v>
      </c>
      <c r="G51" s="94"/>
      <c r="H51" s="94"/>
      <c r="I51" s="94"/>
      <c r="J51" s="86">
        <v>4</v>
      </c>
      <c r="K51" s="86"/>
      <c r="L51" s="86"/>
      <c r="M51" s="86"/>
      <c r="N51" s="93">
        <v>3</v>
      </c>
      <c r="O51" s="93"/>
      <c r="P51" s="93"/>
      <c r="Q51" s="93"/>
      <c r="R51" s="83">
        <v>2</v>
      </c>
      <c r="S51" s="83"/>
      <c r="T51" s="83"/>
      <c r="U51" s="83"/>
      <c r="V51" s="84">
        <v>1</v>
      </c>
      <c r="W51" s="84"/>
      <c r="X51" s="84"/>
      <c r="Y51" s="84"/>
    </row>
    <row r="52" spans="2:27" ht="18" customHeight="1" x14ac:dyDescent="0.2">
      <c r="E52" s="52"/>
      <c r="F52" s="52"/>
      <c r="G52" s="52"/>
      <c r="H52" s="52"/>
      <c r="I52" s="52"/>
      <c r="J52" s="52"/>
      <c r="K52" s="52"/>
      <c r="L52" s="52"/>
      <c r="M52" s="52"/>
      <c r="N52" s="52"/>
      <c r="O52" s="52"/>
      <c r="P52" s="52"/>
      <c r="Q52" s="52"/>
      <c r="R52" s="52"/>
      <c r="S52" s="52"/>
      <c r="T52" s="52"/>
      <c r="U52" s="52"/>
      <c r="V52" s="52"/>
      <c r="W52" s="52"/>
      <c r="X52" s="52"/>
      <c r="Y52" s="52"/>
      <c r="Z52" s="52"/>
      <c r="AA52" s="52"/>
    </row>
    <row r="53" spans="2:27" ht="18" customHeight="1" x14ac:dyDescent="0.2">
      <c r="E53" s="52"/>
      <c r="F53" s="52"/>
      <c r="G53" s="52"/>
      <c r="H53" s="52"/>
      <c r="I53" s="52"/>
      <c r="J53" s="52"/>
      <c r="K53" s="52"/>
      <c r="L53" s="52"/>
      <c r="M53" s="52"/>
      <c r="N53" s="52"/>
      <c r="O53" s="52"/>
      <c r="P53" s="52"/>
      <c r="Q53" s="52"/>
      <c r="R53" s="52"/>
      <c r="S53" s="52"/>
      <c r="T53" s="52"/>
      <c r="U53" s="52"/>
      <c r="V53" s="52"/>
      <c r="W53" s="52"/>
      <c r="X53" s="52"/>
      <c r="Y53" s="52"/>
      <c r="Z53" s="52"/>
      <c r="AA53" s="52"/>
    </row>
    <row r="54" spans="2:27" ht="18" customHeight="1" x14ac:dyDescent="0.2">
      <c r="B54" s="12" t="s">
        <v>16</v>
      </c>
      <c r="D54" s="101" t="s">
        <v>71</v>
      </c>
      <c r="E54" s="101"/>
      <c r="F54" s="101"/>
      <c r="G54" s="101"/>
      <c r="H54" s="101"/>
      <c r="I54" s="101"/>
      <c r="J54" s="101"/>
      <c r="K54" s="101"/>
      <c r="L54" s="101"/>
      <c r="M54" s="101"/>
      <c r="N54" s="101"/>
      <c r="O54" s="101"/>
      <c r="P54" s="101"/>
      <c r="Q54" s="101"/>
      <c r="R54" s="101"/>
      <c r="S54" s="101"/>
      <c r="T54" s="101"/>
      <c r="U54" s="101"/>
      <c r="V54" s="101"/>
      <c r="W54" s="101"/>
      <c r="X54" s="101"/>
      <c r="Y54" s="101"/>
      <c r="Z54" s="101"/>
      <c r="AA54" s="101"/>
    </row>
    <row r="55" spans="2:27" ht="18" customHeight="1" x14ac:dyDescent="0.2">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row>
    <row r="56" spans="2:27" ht="18" customHeight="1" x14ac:dyDescent="0.2">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2:27" ht="18" customHeight="1" x14ac:dyDescent="0.2">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row>
    <row r="58" spans="2:27" ht="18" customHeight="1" x14ac:dyDescent="0.2">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row>
    <row r="59" spans="2:27" ht="18" customHeight="1" x14ac:dyDescent="0.2">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row>
    <row r="60" spans="2:27" ht="18" customHeight="1" x14ac:dyDescent="0.2">
      <c r="D60" s="52"/>
      <c r="E60" s="52"/>
      <c r="F60" s="52"/>
      <c r="G60" s="52"/>
      <c r="H60" s="52"/>
      <c r="I60" s="52"/>
      <c r="J60" s="52"/>
      <c r="K60" s="52"/>
      <c r="L60" s="52"/>
      <c r="M60" s="52"/>
      <c r="N60" s="52"/>
      <c r="O60" s="52"/>
      <c r="P60" s="52"/>
      <c r="Q60" s="52"/>
      <c r="R60" s="52"/>
      <c r="S60" s="52"/>
      <c r="T60" s="52"/>
      <c r="U60" s="52"/>
      <c r="V60" s="52"/>
      <c r="W60" s="52"/>
      <c r="X60" s="52"/>
      <c r="Y60" s="52"/>
      <c r="Z60" s="52"/>
      <c r="AA60" s="52"/>
    </row>
    <row r="61" spans="2:27" ht="18" customHeight="1" x14ac:dyDescent="0.2">
      <c r="D61" s="13"/>
      <c r="E61" s="13"/>
      <c r="F61" s="102" t="s">
        <v>3</v>
      </c>
      <c r="G61" s="103"/>
      <c r="H61" s="103"/>
      <c r="I61" s="104"/>
      <c r="J61" s="102" t="s">
        <v>7</v>
      </c>
      <c r="K61" s="103"/>
      <c r="L61" s="103"/>
      <c r="M61" s="104"/>
      <c r="N61" s="102" t="s">
        <v>76</v>
      </c>
      <c r="O61" s="103"/>
      <c r="P61" s="103"/>
      <c r="Q61" s="103"/>
      <c r="R61" s="100" t="s">
        <v>5</v>
      </c>
      <c r="S61" s="100"/>
      <c r="T61" s="100"/>
      <c r="U61" s="100"/>
      <c r="V61" s="100" t="s">
        <v>8</v>
      </c>
      <c r="W61" s="100"/>
      <c r="X61" s="100"/>
      <c r="Y61" s="100"/>
      <c r="Z61" s="52"/>
      <c r="AA61" s="52"/>
    </row>
    <row r="62" spans="2:27" ht="39.950000000000003" customHeight="1" x14ac:dyDescent="0.2">
      <c r="D62" s="45"/>
      <c r="E62" s="105" t="s">
        <v>69</v>
      </c>
      <c r="F62" s="107" t="s">
        <v>9</v>
      </c>
      <c r="G62" s="108"/>
      <c r="H62" s="108"/>
      <c r="I62" s="109"/>
      <c r="J62" s="107" t="s">
        <v>10</v>
      </c>
      <c r="K62" s="108"/>
      <c r="L62" s="108"/>
      <c r="M62" s="109"/>
      <c r="N62" s="107" t="s">
        <v>77</v>
      </c>
      <c r="O62" s="108"/>
      <c r="P62" s="108"/>
      <c r="Q62" s="108"/>
      <c r="R62" s="91" t="s">
        <v>11</v>
      </c>
      <c r="S62" s="91"/>
      <c r="T62" s="91"/>
      <c r="U62" s="91"/>
      <c r="V62" s="91" t="s">
        <v>12</v>
      </c>
      <c r="W62" s="91"/>
      <c r="X62" s="91"/>
      <c r="Y62" s="91"/>
      <c r="Z62" s="52"/>
      <c r="AA62" s="52"/>
    </row>
    <row r="63" spans="2:27" ht="18" customHeight="1" x14ac:dyDescent="0.2">
      <c r="D63" s="46"/>
      <c r="E63" s="106"/>
      <c r="F63" s="110"/>
      <c r="G63" s="97"/>
      <c r="H63" s="97"/>
      <c r="I63" s="111"/>
      <c r="J63" s="112" t="s">
        <v>31</v>
      </c>
      <c r="K63" s="113"/>
      <c r="L63" s="113"/>
      <c r="M63" s="114"/>
      <c r="N63" s="96" t="s">
        <v>4</v>
      </c>
      <c r="O63" s="97"/>
      <c r="P63" s="97"/>
      <c r="Q63" s="97"/>
      <c r="R63" s="92"/>
      <c r="S63" s="92"/>
      <c r="T63" s="92"/>
      <c r="U63" s="92"/>
      <c r="V63" s="95" t="s">
        <v>6</v>
      </c>
      <c r="W63" s="95"/>
      <c r="X63" s="95"/>
      <c r="Y63" s="95"/>
      <c r="Z63" s="52"/>
      <c r="AA63" s="52"/>
    </row>
    <row r="64" spans="2:27" ht="18" customHeight="1" x14ac:dyDescent="0.2">
      <c r="E64" s="13"/>
      <c r="F64" s="13"/>
      <c r="G64" s="17"/>
      <c r="L64" s="17"/>
      <c r="M64" s="13"/>
      <c r="R64" s="52"/>
      <c r="S64" s="52"/>
      <c r="T64" s="52"/>
      <c r="U64" s="52"/>
      <c r="V64" s="52"/>
      <c r="W64" s="52"/>
      <c r="X64" s="52"/>
      <c r="Y64" s="52"/>
      <c r="Z64" s="52"/>
      <c r="AA64" s="52"/>
    </row>
    <row r="65" spans="1:27" ht="18" customHeight="1" x14ac:dyDescent="0.2">
      <c r="D65" s="22">
        <f>D26</f>
        <v>1</v>
      </c>
      <c r="E65" s="1" t="str">
        <f>E26</f>
        <v>R.O.A.</v>
      </c>
      <c r="F65" s="90">
        <f>F26</f>
        <v>5.58</v>
      </c>
      <c r="G65" s="90"/>
      <c r="H65" s="90"/>
      <c r="I65" s="90"/>
      <c r="J65" s="90">
        <f>J26</f>
        <v>4.09</v>
      </c>
      <c r="K65" s="90"/>
      <c r="L65" s="90"/>
      <c r="M65" s="90"/>
      <c r="N65" s="90">
        <f t="shared" ref="N65:N72" si="1">F65/J65*100</f>
        <v>136.43031784841077</v>
      </c>
      <c r="O65" s="90"/>
      <c r="P65" s="90"/>
      <c r="Q65" s="90"/>
      <c r="R65" s="86">
        <f>IF(N65="","",IF(N65&lt;=60,1,IF(AND(N65&gt;60,N65&lt;=80),2,IF(AND(N65&gt;80,N65&lt;=120),3,IF(AND(N65&gt;120,N65&lt;=140),4,IF(N65&gt;140,5))))))</f>
        <v>4</v>
      </c>
      <c r="S65" s="86"/>
      <c r="T65" s="86"/>
      <c r="U65" s="86"/>
      <c r="V65" s="87"/>
      <c r="W65" s="88"/>
      <c r="X65" s="88"/>
      <c r="Y65" s="89"/>
      <c r="Z65" s="52"/>
      <c r="AA65" s="52"/>
    </row>
    <row r="66" spans="1:27" ht="18" customHeight="1" x14ac:dyDescent="0.2">
      <c r="D66" s="22">
        <f t="shared" ref="D66:F72" si="2">D27</f>
        <v>2</v>
      </c>
      <c r="E66" s="1" t="str">
        <f t="shared" si="2"/>
        <v>Ricavi / Totale Attivo</v>
      </c>
      <c r="F66" s="90">
        <f t="shared" si="2"/>
        <v>82.4</v>
      </c>
      <c r="G66" s="90"/>
      <c r="H66" s="90"/>
      <c r="I66" s="90"/>
      <c r="J66" s="90">
        <f t="shared" ref="J66:J72" si="3">J27</f>
        <v>91.02</v>
      </c>
      <c r="K66" s="90"/>
      <c r="L66" s="90"/>
      <c r="M66" s="90"/>
      <c r="N66" s="90">
        <f t="shared" si="1"/>
        <v>90.529553944188095</v>
      </c>
      <c r="O66" s="90"/>
      <c r="P66" s="90"/>
      <c r="Q66" s="90"/>
      <c r="R66" s="93">
        <f>IF(N66="","",IF(N66&lt;=60,1,IF(AND(N66&gt;60,N66&lt;=80),2,IF(AND(N66&gt;80,N66&lt;=120),3,IF(AND(N66&gt;120,N66&lt;=140),4,IF(N66&gt;140,5))))))</f>
        <v>3</v>
      </c>
      <c r="S66" s="93"/>
      <c r="T66" s="93"/>
      <c r="U66" s="93"/>
      <c r="V66" s="87"/>
      <c r="W66" s="88"/>
      <c r="X66" s="88"/>
      <c r="Y66" s="89"/>
      <c r="Z66" s="52"/>
      <c r="AA66" s="52"/>
    </row>
    <row r="67" spans="1:27" ht="18" customHeight="1" x14ac:dyDescent="0.2">
      <c r="D67" s="22">
        <f t="shared" si="2"/>
        <v>3</v>
      </c>
      <c r="E67" s="1" t="str">
        <f t="shared" si="2"/>
        <v>Liquidita' corrente</v>
      </c>
      <c r="F67" s="90">
        <f t="shared" si="2"/>
        <v>111.33</v>
      </c>
      <c r="G67" s="90"/>
      <c r="H67" s="90"/>
      <c r="I67" s="90"/>
      <c r="J67" s="90">
        <f t="shared" si="3"/>
        <v>122.01</v>
      </c>
      <c r="K67" s="90"/>
      <c r="L67" s="90"/>
      <c r="M67" s="90"/>
      <c r="N67" s="90">
        <f t="shared" si="1"/>
        <v>91.246619129579543</v>
      </c>
      <c r="O67" s="90"/>
      <c r="P67" s="90"/>
      <c r="Q67" s="90"/>
      <c r="R67" s="93">
        <f>IF(N67="","",IF(N67&lt;=60,1,IF(AND(N67&gt;60,N67&lt;=80),2,IF(AND(N67&gt;80,N67&lt;=120),3,IF(AND(N67&gt;120,N67&lt;=140),4,IF(N67&gt;140,5))))))</f>
        <v>3</v>
      </c>
      <c r="S67" s="93"/>
      <c r="T67" s="93"/>
      <c r="U67" s="93"/>
      <c r="V67" s="87"/>
      <c r="W67" s="88"/>
      <c r="X67" s="88"/>
      <c r="Y67" s="89"/>
      <c r="Z67" s="52"/>
      <c r="AA67" s="52"/>
    </row>
    <row r="68" spans="1:27" ht="18" customHeight="1" x14ac:dyDescent="0.2">
      <c r="D68" s="22">
        <f t="shared" si="2"/>
        <v>4</v>
      </c>
      <c r="E68" s="1" t="str">
        <f t="shared" si="2"/>
        <v>Patrimonio netto / Debiti</v>
      </c>
      <c r="F68" s="90">
        <f t="shared" si="2"/>
        <v>38.590000000000003</v>
      </c>
      <c r="G68" s="90"/>
      <c r="H68" s="90"/>
      <c r="I68" s="90"/>
      <c r="J68" s="90">
        <f t="shared" si="3"/>
        <v>27.21</v>
      </c>
      <c r="K68" s="90"/>
      <c r="L68" s="90"/>
      <c r="M68" s="90"/>
      <c r="N68" s="90">
        <f t="shared" si="1"/>
        <v>141.8228592429254</v>
      </c>
      <c r="O68" s="90"/>
      <c r="P68" s="90"/>
      <c r="Q68" s="90"/>
      <c r="R68" s="94">
        <f>IF(N68="","",IF(N68&lt;=60,1,IF(AND(N68&gt;60,N68&lt;=80),2,IF(AND(N68&gt;80,N68&lt;=120),3,IF(AND(N68&gt;120,N68&lt;=140),4,IF(N68&gt;140,5))))))</f>
        <v>5</v>
      </c>
      <c r="S68" s="94"/>
      <c r="T68" s="94"/>
      <c r="U68" s="94"/>
      <c r="V68" s="87"/>
      <c r="W68" s="88"/>
      <c r="X68" s="88"/>
      <c r="Y68" s="89"/>
      <c r="Z68" s="52"/>
      <c r="AA68" s="52"/>
    </row>
    <row r="69" spans="1:27" ht="18" customHeight="1" x14ac:dyDescent="0.2">
      <c r="D69" s="22">
        <f t="shared" si="2"/>
        <v>5</v>
      </c>
      <c r="E69" s="1" t="str">
        <f t="shared" si="2"/>
        <v>Grado di liquidità dell'attivo</v>
      </c>
      <c r="F69" s="90">
        <f t="shared" si="2"/>
        <v>55.18</v>
      </c>
      <c r="G69" s="90"/>
      <c r="H69" s="90"/>
      <c r="I69" s="90"/>
      <c r="J69" s="90">
        <f t="shared" si="3"/>
        <v>71.36</v>
      </c>
      <c r="K69" s="90"/>
      <c r="L69" s="90"/>
      <c r="M69" s="90"/>
      <c r="N69" s="90">
        <f t="shared" si="1"/>
        <v>77.326233183856502</v>
      </c>
      <c r="O69" s="90"/>
      <c r="P69" s="90"/>
      <c r="Q69" s="90"/>
      <c r="R69" s="83">
        <f>IF(N69="","",IF(N69&lt;=60,1,IF(AND(N69&gt;60,N69&lt;=80),2,IF(AND(N69&gt;80,N69&lt;=120),3,IF(AND(N69&gt;120,N69&lt;=140),4,IF(N69&gt;140,5))))))</f>
        <v>2</v>
      </c>
      <c r="S69" s="83"/>
      <c r="T69" s="83"/>
      <c r="U69" s="83"/>
      <c r="V69" s="87"/>
      <c r="W69" s="88"/>
      <c r="X69" s="88"/>
      <c r="Y69" s="89"/>
      <c r="Z69" s="52"/>
      <c r="AA69" s="52"/>
    </row>
    <row r="70" spans="1:27" ht="18" customHeight="1" x14ac:dyDescent="0.2">
      <c r="D70" s="22">
        <f t="shared" si="2"/>
        <v>6</v>
      </c>
      <c r="E70" s="1" t="str">
        <f t="shared" si="2"/>
        <v>Esigibilità del passivo</v>
      </c>
      <c r="F70" s="90">
        <f t="shared" si="2"/>
        <v>91.89</v>
      </c>
      <c r="G70" s="90"/>
      <c r="H70" s="90"/>
      <c r="I70" s="90"/>
      <c r="J70" s="90">
        <f t="shared" si="3"/>
        <v>58.73</v>
      </c>
      <c r="K70" s="90"/>
      <c r="L70" s="90"/>
      <c r="M70" s="90"/>
      <c r="N70" s="90">
        <f t="shared" si="1"/>
        <v>156.46177422101141</v>
      </c>
      <c r="O70" s="90"/>
      <c r="P70" s="90"/>
      <c r="Q70" s="90"/>
      <c r="R70" s="84">
        <f>IF(N70="","",IF(N70&lt;60,5,IF(AND(N70&gt;=60,N70&lt;80),4,IF(AND(N70&gt;=80,N70&lt;120),3,IF(AND(N70&gt;=120,N70&lt;140),2,IF(N70&gt;=140,1))))))</f>
        <v>1</v>
      </c>
      <c r="S70" s="84"/>
      <c r="T70" s="84"/>
      <c r="U70" s="84"/>
      <c r="V70" s="87"/>
      <c r="W70" s="88"/>
      <c r="X70" s="88"/>
      <c r="Y70" s="89"/>
      <c r="Z70" s="52"/>
      <c r="AA70" s="52"/>
    </row>
    <row r="71" spans="1:27" ht="18" customHeight="1" x14ac:dyDescent="0.2">
      <c r="D71" s="22">
        <f t="shared" si="2"/>
        <v>7</v>
      </c>
      <c r="E71" s="1" t="str">
        <f t="shared" si="2"/>
        <v>Costo del personale / Ricavi</v>
      </c>
      <c r="F71" s="90">
        <f t="shared" si="2"/>
        <v>16.309999999999999</v>
      </c>
      <c r="G71" s="90"/>
      <c r="H71" s="90"/>
      <c r="I71" s="90"/>
      <c r="J71" s="90">
        <f t="shared" si="3"/>
        <v>22.15</v>
      </c>
      <c r="K71" s="90"/>
      <c r="L71" s="90"/>
      <c r="M71" s="90"/>
      <c r="N71" s="90">
        <f t="shared" si="1"/>
        <v>73.634311512415351</v>
      </c>
      <c r="O71" s="90"/>
      <c r="P71" s="90"/>
      <c r="Q71" s="90"/>
      <c r="R71" s="86">
        <f>IF(N71="","",IF(N71&lt;60,5,IF(AND(N71&gt;=60,N71&lt;80),4,IF(AND(N71&gt;=80,N71&lt;120),3,IF(AND(N71&gt;=120,N71&lt;140),2,IF(N71&gt;=140,1))))))</f>
        <v>4</v>
      </c>
      <c r="S71" s="86"/>
      <c r="T71" s="86"/>
      <c r="U71" s="86"/>
      <c r="V71" s="87"/>
      <c r="W71" s="88"/>
      <c r="X71" s="88"/>
      <c r="Y71" s="89"/>
      <c r="Z71" s="52"/>
      <c r="AA71" s="52"/>
    </row>
    <row r="72" spans="1:27" ht="18" customHeight="1" x14ac:dyDescent="0.2">
      <c r="D72" s="22">
        <f t="shared" si="2"/>
        <v>8</v>
      </c>
      <c r="E72" s="1" t="str">
        <f t="shared" si="2"/>
        <v>Oneri finanziari / Ricavi</v>
      </c>
      <c r="F72" s="90">
        <f t="shared" si="2"/>
        <v>2.0699999999999998</v>
      </c>
      <c r="G72" s="90"/>
      <c r="H72" s="90"/>
      <c r="I72" s="90"/>
      <c r="J72" s="90">
        <f t="shared" si="3"/>
        <v>1.58</v>
      </c>
      <c r="K72" s="90"/>
      <c r="L72" s="90"/>
      <c r="M72" s="90"/>
      <c r="N72" s="90">
        <f t="shared" si="1"/>
        <v>131.01265822784808</v>
      </c>
      <c r="O72" s="90"/>
      <c r="P72" s="90"/>
      <c r="Q72" s="90"/>
      <c r="R72" s="83">
        <f>IF(N72="","",IF(N72&lt;60,5,IF(AND(N72&gt;=60,N72&lt;80),4,IF(AND(N72&gt;=80,N72&lt;120),3,IF(AND(N72&gt;=120,N72&lt;140),2,IF(N72&gt;=140,1))))))</f>
        <v>2</v>
      </c>
      <c r="S72" s="83"/>
      <c r="T72" s="83"/>
      <c r="U72" s="83"/>
      <c r="V72" s="81">
        <f>SUM(R65:U72)</f>
        <v>24</v>
      </c>
      <c r="W72" s="81"/>
      <c r="X72" s="81"/>
      <c r="Y72" s="81"/>
      <c r="Z72" s="52"/>
      <c r="AA72" s="52"/>
    </row>
    <row r="73" spans="1:27" ht="20.100000000000001" customHeight="1" x14ac:dyDescent="0.2">
      <c r="D73" s="52"/>
      <c r="E73" s="52"/>
      <c r="F73" s="52"/>
      <c r="G73" s="52"/>
      <c r="H73" s="52"/>
      <c r="I73" s="52"/>
      <c r="J73" s="52"/>
      <c r="K73" s="52"/>
      <c r="L73" s="52"/>
      <c r="M73" s="52"/>
      <c r="N73" s="52"/>
      <c r="O73" s="52"/>
      <c r="P73" s="52"/>
      <c r="Q73" s="52"/>
      <c r="R73" s="52"/>
      <c r="S73" s="52"/>
      <c r="T73" s="52"/>
      <c r="U73" s="52"/>
      <c r="V73" s="33"/>
      <c r="W73" s="33"/>
      <c r="X73" s="33"/>
      <c r="Y73" s="33"/>
      <c r="Z73" s="52"/>
      <c r="AA73" s="52"/>
    </row>
    <row r="74" spans="1:27" ht="20.100000000000001" customHeight="1" x14ac:dyDescent="0.2">
      <c r="D74" s="52"/>
      <c r="E74" s="52"/>
      <c r="F74" s="82" t="s">
        <v>23</v>
      </c>
      <c r="G74" s="82"/>
      <c r="H74" s="82"/>
      <c r="I74" s="82"/>
      <c r="J74" s="82"/>
      <c r="K74" s="82"/>
      <c r="L74" s="82"/>
      <c r="M74" s="82"/>
      <c r="N74" s="31"/>
      <c r="O74" s="31"/>
      <c r="P74" s="31"/>
      <c r="Q74" s="31"/>
      <c r="R74" s="31"/>
      <c r="S74" s="31"/>
      <c r="T74" s="31"/>
      <c r="U74" s="32"/>
      <c r="V74" s="81">
        <v>18</v>
      </c>
      <c r="W74" s="81"/>
      <c r="X74" s="81"/>
      <c r="Y74" s="81"/>
      <c r="Z74" s="52"/>
      <c r="AA74" s="52"/>
    </row>
    <row r="75" spans="1:27" ht="20.100000000000001" customHeight="1" x14ac:dyDescent="0.2">
      <c r="D75" s="52"/>
      <c r="E75" s="52"/>
      <c r="F75" s="52"/>
      <c r="S75" s="52"/>
      <c r="T75" s="52"/>
      <c r="U75" s="52"/>
      <c r="V75" s="33"/>
      <c r="W75" s="33"/>
      <c r="X75" s="33"/>
      <c r="Y75" s="33"/>
      <c r="Z75" s="52"/>
      <c r="AA75" s="52"/>
    </row>
    <row r="76" spans="1:27" ht="20.100000000000001" customHeight="1" x14ac:dyDescent="0.2">
      <c r="D76" s="52"/>
      <c r="E76" s="52"/>
      <c r="F76" s="82" t="s">
        <v>20</v>
      </c>
      <c r="G76" s="82"/>
      <c r="H76" s="82"/>
      <c r="I76" s="82"/>
      <c r="J76" s="82"/>
      <c r="K76" s="82"/>
      <c r="L76" s="82"/>
      <c r="M76" s="82"/>
      <c r="N76" s="31"/>
      <c r="O76" s="31"/>
      <c r="P76" s="31"/>
      <c r="Q76" s="31"/>
      <c r="R76" s="31"/>
      <c r="S76" s="31"/>
      <c r="T76" s="31"/>
      <c r="U76" s="32"/>
      <c r="V76" s="81" t="s">
        <v>21</v>
      </c>
      <c r="W76" s="81"/>
      <c r="X76" s="81"/>
      <c r="Y76" s="81"/>
      <c r="Z76" s="52"/>
      <c r="AA76" s="52"/>
    </row>
    <row r="77" spans="1:27" ht="20.100000000000001" customHeight="1" x14ac:dyDescent="0.2">
      <c r="D77" s="52"/>
      <c r="E77" s="52"/>
      <c r="F77" s="52"/>
      <c r="G77" s="52"/>
      <c r="H77" s="52"/>
      <c r="I77" s="52"/>
      <c r="J77" s="52"/>
      <c r="K77" s="52"/>
      <c r="L77" s="52"/>
      <c r="M77" s="52"/>
      <c r="N77" s="52"/>
      <c r="O77" s="52"/>
      <c r="P77" s="52"/>
      <c r="Q77" s="52"/>
      <c r="R77" s="52"/>
      <c r="S77" s="52"/>
      <c r="T77" s="52"/>
      <c r="U77" s="52"/>
      <c r="V77" s="52"/>
      <c r="W77" s="52"/>
      <c r="X77" s="52"/>
      <c r="Y77" s="52"/>
      <c r="Z77" s="52"/>
      <c r="AA77" s="52"/>
    </row>
    <row r="78" spans="1:27" ht="20.100000000000001" customHeight="1" x14ac:dyDescent="0.2">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row>
    <row r="81" ht="9.75" customHeight="1" x14ac:dyDescent="0.2"/>
  </sheetData>
  <mergeCells count="121">
    <mergeCell ref="AC1:AE1"/>
    <mergeCell ref="AC2:AE2"/>
    <mergeCell ref="AC5:AE5"/>
    <mergeCell ref="Z8:AA8"/>
    <mergeCell ref="AC8:AE8"/>
    <mergeCell ref="D11:AA14"/>
    <mergeCell ref="D15:AA19"/>
    <mergeCell ref="F22:I22"/>
    <mergeCell ref="J22:M22"/>
    <mergeCell ref="N22:Q22"/>
    <mergeCell ref="E23:E24"/>
    <mergeCell ref="F23:I23"/>
    <mergeCell ref="J23:M23"/>
    <mergeCell ref="N23:Q23"/>
    <mergeCell ref="F24:I24"/>
    <mergeCell ref="J24:M24"/>
    <mergeCell ref="F28:I28"/>
    <mergeCell ref="J28:M28"/>
    <mergeCell ref="N28:Q28"/>
    <mergeCell ref="F29:I29"/>
    <mergeCell ref="J29:M29"/>
    <mergeCell ref="N29:Q29"/>
    <mergeCell ref="N24:Q24"/>
    <mergeCell ref="F26:I26"/>
    <mergeCell ref="J26:M26"/>
    <mergeCell ref="N26:Q26"/>
    <mergeCell ref="F27:I27"/>
    <mergeCell ref="J27:M27"/>
    <mergeCell ref="N27:Q27"/>
    <mergeCell ref="F32:I32"/>
    <mergeCell ref="J32:M32"/>
    <mergeCell ref="N32:Q32"/>
    <mergeCell ref="F33:I33"/>
    <mergeCell ref="J33:M33"/>
    <mergeCell ref="N33:Q33"/>
    <mergeCell ref="F30:I30"/>
    <mergeCell ref="J30:M30"/>
    <mergeCell ref="N30:Q30"/>
    <mergeCell ref="F31:I31"/>
    <mergeCell ref="J31:M31"/>
    <mergeCell ref="N31:Q31"/>
    <mergeCell ref="D36:AA42"/>
    <mergeCell ref="I44:J44"/>
    <mergeCell ref="M44:N44"/>
    <mergeCell ref="Q44:R44"/>
    <mergeCell ref="U44:V44"/>
    <mergeCell ref="F46:I46"/>
    <mergeCell ref="J46:M46"/>
    <mergeCell ref="N46:Q46"/>
    <mergeCell ref="R46:U46"/>
    <mergeCell ref="V46:Y46"/>
    <mergeCell ref="D54:AA59"/>
    <mergeCell ref="F61:I61"/>
    <mergeCell ref="J61:M61"/>
    <mergeCell ref="N61:Q61"/>
    <mergeCell ref="R61:U61"/>
    <mergeCell ref="V61:Y61"/>
    <mergeCell ref="I49:J49"/>
    <mergeCell ref="M49:N49"/>
    <mergeCell ref="Q49:R49"/>
    <mergeCell ref="U49:V49"/>
    <mergeCell ref="F51:I51"/>
    <mergeCell ref="J51:M51"/>
    <mergeCell ref="N51:Q51"/>
    <mergeCell ref="R51:U51"/>
    <mergeCell ref="V51:Y51"/>
    <mergeCell ref="V63:Y63"/>
    <mergeCell ref="F65:I65"/>
    <mergeCell ref="J65:M65"/>
    <mergeCell ref="N65:Q65"/>
    <mergeCell ref="R65:U65"/>
    <mergeCell ref="V65:Y65"/>
    <mergeCell ref="E62:E63"/>
    <mergeCell ref="F62:I62"/>
    <mergeCell ref="J62:M62"/>
    <mergeCell ref="N62:Q62"/>
    <mergeCell ref="R62:U62"/>
    <mergeCell ref="V62:Y62"/>
    <mergeCell ref="F63:I63"/>
    <mergeCell ref="J63:M63"/>
    <mergeCell ref="N63:Q63"/>
    <mergeCell ref="R63:U63"/>
    <mergeCell ref="F66:I66"/>
    <mergeCell ref="J66:M66"/>
    <mergeCell ref="N66:Q66"/>
    <mergeCell ref="R66:U66"/>
    <mergeCell ref="V66:Y66"/>
    <mergeCell ref="F67:I67"/>
    <mergeCell ref="J67:M67"/>
    <mergeCell ref="N67:Q67"/>
    <mergeCell ref="R67:U67"/>
    <mergeCell ref="V67:Y67"/>
    <mergeCell ref="F68:I68"/>
    <mergeCell ref="J68:M68"/>
    <mergeCell ref="N68:Q68"/>
    <mergeCell ref="R68:U68"/>
    <mergeCell ref="V68:Y68"/>
    <mergeCell ref="F69:I69"/>
    <mergeCell ref="J69:M69"/>
    <mergeCell ref="N69:Q69"/>
    <mergeCell ref="R69:U69"/>
    <mergeCell ref="V69:Y69"/>
    <mergeCell ref="F70:I70"/>
    <mergeCell ref="J70:M70"/>
    <mergeCell ref="N70:Q70"/>
    <mergeCell ref="R70:U70"/>
    <mergeCell ref="V70:Y70"/>
    <mergeCell ref="F71:I71"/>
    <mergeCell ref="J71:M71"/>
    <mergeCell ref="N71:Q71"/>
    <mergeCell ref="R71:U71"/>
    <mergeCell ref="V71:Y71"/>
    <mergeCell ref="F76:M76"/>
    <mergeCell ref="V76:Y76"/>
    <mergeCell ref="F72:I72"/>
    <mergeCell ref="J72:M72"/>
    <mergeCell ref="N72:Q72"/>
    <mergeCell ref="R72:U72"/>
    <mergeCell ref="V72:Y72"/>
    <mergeCell ref="F74:M74"/>
    <mergeCell ref="V74:Y74"/>
  </mergeCells>
  <pageMargins left="0.7" right="0.7" top="1.3149999999999999"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BP49"/>
  <sheetViews>
    <sheetView topLeftCell="A57" zoomScaleNormal="100" workbookViewId="0">
      <selection activeCell="K5" sqref="K5"/>
    </sheetView>
  </sheetViews>
  <sheetFormatPr defaultColWidth="9" defaultRowHeight="19.899999999999999" customHeight="1" x14ac:dyDescent="0.2"/>
  <cols>
    <col min="1" max="1" width="3.75" style="59" customWidth="1"/>
    <col min="2" max="2" width="3.75" style="12" customWidth="1"/>
    <col min="3" max="3" width="30.75" style="12" customWidth="1"/>
    <col min="4" max="21" width="10.75" style="12" customWidth="1"/>
    <col min="22" max="22" width="9" style="12"/>
    <col min="23" max="54" width="3.625" style="12" customWidth="1"/>
    <col min="55" max="16384" width="9" style="12"/>
  </cols>
  <sheetData>
    <row r="1" spans="1:68" s="7" customFormat="1" ht="19.899999999999999" customHeight="1" x14ac:dyDescent="0.2">
      <c r="A1" s="47"/>
      <c r="B1" s="4"/>
      <c r="C1" s="4"/>
      <c r="D1" s="3"/>
      <c r="E1" s="3"/>
      <c r="F1" s="3"/>
      <c r="G1" s="3"/>
      <c r="J1" s="48" t="s">
        <v>17</v>
      </c>
      <c r="K1" s="3"/>
      <c r="L1" s="3"/>
      <c r="M1" s="3"/>
      <c r="N1" s="3"/>
      <c r="O1" s="3"/>
      <c r="P1" s="3"/>
      <c r="Q1" s="3"/>
      <c r="R1" s="3"/>
      <c r="T1" s="6"/>
      <c r="U1" s="55"/>
      <c r="V1" s="55"/>
      <c r="W1" s="55"/>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s="7" customFormat="1" ht="19.899999999999999" customHeight="1" x14ac:dyDescent="0.2">
      <c r="A2" s="47"/>
      <c r="B2" s="4"/>
      <c r="C2" s="4"/>
      <c r="E2" s="9"/>
      <c r="F2" s="9"/>
      <c r="G2" s="79" t="s">
        <v>24</v>
      </c>
      <c r="J2" s="5" t="s">
        <v>75</v>
      </c>
      <c r="K2" s="9"/>
      <c r="L2" s="9"/>
      <c r="M2" s="9"/>
      <c r="N2" s="9"/>
      <c r="O2" s="9"/>
      <c r="P2" s="9"/>
      <c r="Q2" s="9"/>
      <c r="R2" s="8"/>
      <c r="T2" s="6"/>
      <c r="U2" s="55"/>
      <c r="V2" s="55"/>
      <c r="W2" s="55"/>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s="7" customFormat="1" ht="19.899999999999999" customHeight="1" x14ac:dyDescent="0.2">
      <c r="A3" s="47"/>
      <c r="B3" s="47"/>
      <c r="C3" s="47"/>
      <c r="D3" s="47"/>
      <c r="E3" s="47"/>
      <c r="F3" s="47"/>
      <c r="G3" s="47"/>
      <c r="H3" s="47"/>
      <c r="I3" s="47"/>
      <c r="J3" s="5"/>
      <c r="K3" s="47"/>
      <c r="L3" s="47"/>
      <c r="M3" s="47"/>
      <c r="N3" s="47"/>
      <c r="O3" s="47"/>
      <c r="P3" s="47"/>
      <c r="Q3" s="47"/>
      <c r="R3" s="47"/>
      <c r="S3" s="47"/>
      <c r="T3" s="6"/>
      <c r="U3" s="55"/>
      <c r="V3" s="55"/>
      <c r="W3" s="55"/>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s="7" customFormat="1" ht="19.899999999999999" customHeight="1" x14ac:dyDescent="0.2">
      <c r="A4" s="47"/>
      <c r="B4" s="4"/>
      <c r="C4" s="4"/>
      <c r="D4" s="4"/>
      <c r="E4" s="9"/>
      <c r="F4" s="9"/>
      <c r="G4" s="9"/>
      <c r="H4" s="9"/>
      <c r="I4" s="9"/>
      <c r="J4" s="9"/>
      <c r="K4" s="9"/>
      <c r="L4" s="9"/>
      <c r="M4" s="9"/>
      <c r="N4" s="9"/>
      <c r="O4" s="9"/>
      <c r="P4" s="9"/>
      <c r="Q4" s="9"/>
      <c r="S4" s="5"/>
      <c r="T4" s="6"/>
      <c r="U4" s="55"/>
      <c r="V4" s="55"/>
      <c r="W4" s="55"/>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s="7" customFormat="1" ht="19.899999999999999" customHeight="1" x14ac:dyDescent="0.2">
      <c r="A5" s="122" t="s">
        <v>56</v>
      </c>
      <c r="B5" s="122"/>
      <c r="C5" s="122"/>
      <c r="D5" s="122"/>
      <c r="E5" s="122"/>
      <c r="F5" s="122"/>
      <c r="G5" s="122"/>
      <c r="H5" s="122"/>
      <c r="I5" s="122"/>
      <c r="J5" s="122"/>
      <c r="K5" s="66"/>
      <c r="L5" s="66"/>
      <c r="M5" s="66"/>
      <c r="N5" s="66"/>
      <c r="O5" s="66"/>
      <c r="P5" s="66"/>
      <c r="Q5" s="66"/>
      <c r="R5" s="66"/>
      <c r="S5" s="66"/>
      <c r="T5" s="6"/>
      <c r="U5" s="55"/>
      <c r="V5" s="55"/>
      <c r="W5" s="55"/>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s="7" customFormat="1" ht="19.899999999999999" customHeight="1" x14ac:dyDescent="0.2">
      <c r="A6" s="122"/>
      <c r="B6" s="122"/>
      <c r="C6" s="122"/>
      <c r="D6" s="122"/>
      <c r="E6" s="122"/>
      <c r="F6" s="122"/>
      <c r="G6" s="122"/>
      <c r="H6" s="122"/>
      <c r="I6" s="122"/>
      <c r="J6" s="122"/>
      <c r="K6" s="66"/>
      <c r="L6" s="66"/>
      <c r="M6" s="66"/>
      <c r="N6" s="66"/>
      <c r="O6" s="66"/>
      <c r="P6" s="66"/>
      <c r="Q6" s="66"/>
      <c r="R6" s="66"/>
      <c r="S6" s="66"/>
      <c r="T6" s="6"/>
      <c r="U6" s="10"/>
      <c r="V6" s="11"/>
      <c r="W6" s="11"/>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s="7" customFormat="1" ht="19.899999999999999" customHeight="1" x14ac:dyDescent="0.2">
      <c r="A7" s="80"/>
      <c r="T7" s="6"/>
      <c r="U7" s="10"/>
      <c r="V7" s="11"/>
      <c r="W7" s="11"/>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9.899999999999999" customHeight="1" x14ac:dyDescent="0.2">
      <c r="A8" s="124" t="s">
        <v>13</v>
      </c>
      <c r="B8" s="119" t="s">
        <v>57</v>
      </c>
      <c r="C8" s="119"/>
      <c r="D8" s="119"/>
      <c r="E8" s="119"/>
      <c r="F8" s="119"/>
      <c r="G8" s="119"/>
      <c r="H8" s="119"/>
      <c r="I8" s="119"/>
      <c r="J8" s="119"/>
      <c r="K8" s="63"/>
      <c r="L8" s="63"/>
      <c r="M8" s="63"/>
      <c r="N8" s="63"/>
      <c r="O8" s="63"/>
      <c r="P8" s="63"/>
      <c r="Q8" s="63"/>
      <c r="R8" s="63"/>
      <c r="S8" s="63"/>
    </row>
    <row r="9" spans="1:68" ht="19.899999999999999" customHeight="1" x14ac:dyDescent="0.2">
      <c r="A9" s="124"/>
      <c r="B9" s="119"/>
      <c r="C9" s="119"/>
      <c r="D9" s="119"/>
      <c r="E9" s="119"/>
      <c r="F9" s="119"/>
      <c r="G9" s="119"/>
      <c r="H9" s="119"/>
      <c r="I9" s="119"/>
      <c r="J9" s="119"/>
      <c r="K9" s="63"/>
      <c r="L9" s="63"/>
      <c r="M9" s="63"/>
      <c r="N9" s="63"/>
      <c r="O9" s="63"/>
      <c r="P9" s="63"/>
      <c r="Q9" s="63"/>
      <c r="R9" s="63"/>
      <c r="S9" s="63"/>
    </row>
    <row r="10" spans="1:68" ht="19.899999999999999" customHeight="1" x14ac:dyDescent="0.2">
      <c r="A10" s="124" t="s">
        <v>14</v>
      </c>
      <c r="B10" s="119" t="s">
        <v>59</v>
      </c>
      <c r="C10" s="119"/>
      <c r="D10" s="119"/>
      <c r="E10" s="119"/>
      <c r="F10" s="119"/>
      <c r="G10" s="119"/>
      <c r="H10" s="119"/>
      <c r="I10" s="119"/>
      <c r="J10" s="119"/>
      <c r="K10" s="63"/>
      <c r="L10" s="63"/>
      <c r="M10" s="63"/>
      <c r="N10" s="63"/>
      <c r="O10" s="63"/>
      <c r="P10" s="63"/>
      <c r="Q10" s="63"/>
      <c r="R10" s="63"/>
      <c r="S10" s="63"/>
    </row>
    <row r="11" spans="1:68" ht="19.899999999999999" customHeight="1" x14ac:dyDescent="0.2">
      <c r="A11" s="124"/>
      <c r="B11" s="119"/>
      <c r="C11" s="119"/>
      <c r="D11" s="119"/>
      <c r="E11" s="119"/>
      <c r="F11" s="119"/>
      <c r="G11" s="119"/>
      <c r="H11" s="119"/>
      <c r="I11" s="119"/>
      <c r="J11" s="119"/>
      <c r="K11" s="63"/>
      <c r="L11" s="63"/>
      <c r="M11" s="63"/>
      <c r="N11" s="63"/>
      <c r="O11" s="63"/>
      <c r="P11" s="63"/>
      <c r="Q11" s="63"/>
      <c r="R11" s="63"/>
      <c r="S11" s="63"/>
    </row>
    <row r="12" spans="1:68" ht="19.899999999999999" customHeight="1" x14ac:dyDescent="0.2">
      <c r="A12" s="124"/>
      <c r="B12" s="119"/>
      <c r="C12" s="119"/>
      <c r="D12" s="119"/>
      <c r="E12" s="119"/>
      <c r="F12" s="119"/>
      <c r="G12" s="119"/>
      <c r="H12" s="119"/>
      <c r="I12" s="119"/>
      <c r="J12" s="119"/>
      <c r="K12" s="63"/>
      <c r="L12" s="63"/>
      <c r="M12" s="63"/>
      <c r="N12" s="63"/>
      <c r="O12" s="63"/>
      <c r="P12" s="63"/>
      <c r="Q12" s="63"/>
      <c r="R12" s="63"/>
      <c r="S12" s="63"/>
    </row>
    <row r="13" spans="1:68" ht="19.899999999999999" customHeight="1" x14ac:dyDescent="0.2">
      <c r="B13" s="56"/>
      <c r="C13" s="56"/>
      <c r="D13" s="56"/>
      <c r="E13" s="56"/>
      <c r="F13" s="56"/>
      <c r="G13" s="56"/>
      <c r="H13" s="56"/>
      <c r="I13" s="56"/>
      <c r="J13" s="63"/>
      <c r="K13" s="63"/>
      <c r="L13" s="63"/>
      <c r="M13" s="63"/>
      <c r="N13" s="63"/>
      <c r="O13" s="63"/>
      <c r="P13" s="63"/>
      <c r="Q13" s="63"/>
      <c r="R13" s="63"/>
      <c r="S13" s="63"/>
    </row>
    <row r="14" spans="1:68" ht="19.899999999999999" customHeight="1" x14ac:dyDescent="0.2">
      <c r="C14" s="67" t="s">
        <v>36</v>
      </c>
      <c r="D14" s="64"/>
      <c r="E14" s="64"/>
      <c r="F14" s="64"/>
      <c r="G14" s="64"/>
      <c r="H14" s="63"/>
      <c r="I14" s="63"/>
      <c r="J14" s="63"/>
      <c r="K14" s="63"/>
      <c r="L14" s="63"/>
      <c r="M14" s="63"/>
      <c r="N14" s="63"/>
      <c r="O14" s="63"/>
      <c r="P14" s="63"/>
      <c r="Q14" s="63"/>
      <c r="R14" s="63"/>
      <c r="S14" s="63"/>
    </row>
    <row r="15" spans="1:68" ht="19.899999999999999" customHeight="1" x14ac:dyDescent="0.2">
      <c r="B15" s="13"/>
      <c r="C15" s="72"/>
      <c r="D15" s="131" t="s">
        <v>37</v>
      </c>
      <c r="E15" s="131"/>
      <c r="F15" s="131"/>
      <c r="G15" s="131"/>
      <c r="H15" s="63"/>
      <c r="I15" s="63"/>
      <c r="J15" s="63"/>
      <c r="K15" s="63"/>
      <c r="L15" s="63"/>
      <c r="M15" s="63"/>
      <c r="N15" s="63"/>
      <c r="O15" s="63"/>
      <c r="P15" s="23"/>
      <c r="Q15" s="15"/>
      <c r="R15" s="23"/>
      <c r="S15" s="63"/>
    </row>
    <row r="16" spans="1:68" ht="19.899999999999999" customHeight="1" x14ac:dyDescent="0.2">
      <c r="B16" s="13"/>
      <c r="C16" s="73" t="s">
        <v>45</v>
      </c>
      <c r="D16" s="131" t="s">
        <v>38</v>
      </c>
      <c r="E16" s="131"/>
      <c r="F16" s="131" t="s">
        <v>39</v>
      </c>
      <c r="G16" s="131"/>
      <c r="H16" s="63"/>
      <c r="I16" s="63"/>
      <c r="J16" s="63"/>
      <c r="K16" s="63"/>
      <c r="L16" s="63"/>
      <c r="M16" s="63"/>
      <c r="N16" s="63"/>
      <c r="O16" s="63"/>
      <c r="S16" s="63"/>
    </row>
    <row r="17" spans="1:19" ht="19.899999999999999" customHeight="1" x14ac:dyDescent="0.2">
      <c r="B17" s="13"/>
      <c r="C17" s="74" t="s">
        <v>40</v>
      </c>
      <c r="D17" s="131">
        <v>2</v>
      </c>
      <c r="E17" s="131"/>
      <c r="F17" s="131">
        <v>0</v>
      </c>
      <c r="G17" s="131"/>
      <c r="H17" s="63"/>
      <c r="I17" s="63"/>
      <c r="J17" s="63"/>
      <c r="K17" s="63"/>
      <c r="L17" s="63"/>
      <c r="M17" s="63"/>
      <c r="N17" s="63"/>
      <c r="O17" s="63"/>
      <c r="P17" s="23"/>
      <c r="Q17" s="15"/>
      <c r="R17" s="23"/>
      <c r="S17" s="63"/>
    </row>
    <row r="18" spans="1:19" ht="19.899999999999999" customHeight="1" x14ac:dyDescent="0.2">
      <c r="B18" s="13"/>
      <c r="C18" s="72" t="s">
        <v>41</v>
      </c>
      <c r="D18" s="131">
        <v>0</v>
      </c>
      <c r="E18" s="131"/>
      <c r="F18" s="131">
        <v>1</v>
      </c>
      <c r="G18" s="131"/>
      <c r="H18" s="63"/>
      <c r="I18" s="63"/>
      <c r="J18" s="63"/>
      <c r="K18" s="63"/>
      <c r="L18" s="63"/>
      <c r="M18" s="63"/>
      <c r="N18" s="63"/>
      <c r="O18" s="63"/>
      <c r="S18" s="63"/>
    </row>
    <row r="19" spans="1:19" ht="19.899999999999999" customHeight="1" x14ac:dyDescent="0.2">
      <c r="B19" s="53"/>
      <c r="C19" s="75" t="s">
        <v>42</v>
      </c>
      <c r="D19" s="131">
        <v>0</v>
      </c>
      <c r="E19" s="131"/>
      <c r="F19" s="131">
        <v>2</v>
      </c>
      <c r="G19" s="131"/>
      <c r="H19" s="63"/>
      <c r="I19" s="63"/>
      <c r="J19" s="63"/>
      <c r="K19" s="63"/>
      <c r="L19" s="63"/>
      <c r="M19" s="63"/>
      <c r="N19" s="63"/>
      <c r="O19" s="63"/>
      <c r="P19" s="23"/>
      <c r="Q19" s="15"/>
      <c r="R19" s="23"/>
      <c r="S19" s="63"/>
    </row>
    <row r="20" spans="1:19" ht="19.899999999999999" customHeight="1" x14ac:dyDescent="0.2">
      <c r="B20" s="53"/>
      <c r="C20" s="1"/>
      <c r="D20" s="57"/>
      <c r="E20" s="57"/>
      <c r="F20" s="57"/>
      <c r="G20" s="57"/>
      <c r="H20" s="63"/>
      <c r="I20" s="63"/>
      <c r="J20" s="63"/>
      <c r="K20" s="63"/>
      <c r="L20" s="63"/>
      <c r="M20" s="63"/>
      <c r="N20" s="63"/>
      <c r="O20" s="63"/>
      <c r="P20" s="19"/>
      <c r="Q20" s="13"/>
    </row>
    <row r="21" spans="1:19" ht="19.899999999999999" customHeight="1" x14ac:dyDescent="0.2">
      <c r="B21" s="121" t="s">
        <v>58</v>
      </c>
      <c r="C21" s="121"/>
      <c r="D21" s="121"/>
      <c r="E21" s="121"/>
      <c r="F21" s="121"/>
      <c r="G21" s="121"/>
      <c r="H21" s="121"/>
      <c r="I21" s="121"/>
      <c r="J21" s="121"/>
      <c r="K21" s="68"/>
      <c r="L21" s="68"/>
      <c r="M21" s="68"/>
      <c r="N21" s="68"/>
      <c r="O21" s="68"/>
      <c r="P21" s="68"/>
      <c r="Q21" s="68"/>
      <c r="R21" s="68"/>
      <c r="S21" s="68"/>
    </row>
    <row r="22" spans="1:19" ht="19.899999999999999" customHeight="1" x14ac:dyDescent="0.2">
      <c r="B22" s="121"/>
      <c r="C22" s="121"/>
      <c r="D22" s="121"/>
      <c r="E22" s="121"/>
      <c r="F22" s="121"/>
      <c r="G22" s="121"/>
      <c r="H22" s="121"/>
      <c r="I22" s="121"/>
      <c r="J22" s="121"/>
      <c r="K22" s="68"/>
      <c r="L22" s="68"/>
      <c r="M22" s="68"/>
      <c r="N22" s="68"/>
      <c r="O22" s="68"/>
      <c r="P22" s="68"/>
      <c r="Q22" s="68"/>
      <c r="R22" s="68"/>
      <c r="S22" s="68"/>
    </row>
    <row r="23" spans="1:19" ht="19.899999999999999" customHeight="1" x14ac:dyDescent="0.2">
      <c r="B23" s="63"/>
      <c r="C23" s="63"/>
      <c r="D23" s="63"/>
      <c r="E23" s="63"/>
      <c r="F23" s="63"/>
      <c r="G23" s="63"/>
      <c r="H23" s="63"/>
      <c r="I23" s="63"/>
      <c r="J23" s="63"/>
      <c r="K23" s="68"/>
      <c r="L23" s="68"/>
      <c r="M23" s="68"/>
      <c r="N23" s="68"/>
      <c r="O23" s="68"/>
      <c r="P23" s="68"/>
      <c r="Q23" s="68"/>
      <c r="R23" s="68"/>
      <c r="S23" s="68"/>
    </row>
    <row r="24" spans="1:19" ht="19.899999999999999" customHeight="1" x14ac:dyDescent="0.2">
      <c r="A24" s="59" t="s">
        <v>15</v>
      </c>
      <c r="B24" s="123" t="s">
        <v>46</v>
      </c>
      <c r="C24" s="123"/>
      <c r="D24" s="65"/>
      <c r="E24" s="65"/>
      <c r="F24" s="65"/>
      <c r="G24" s="65"/>
      <c r="H24" s="65"/>
      <c r="I24" s="65"/>
      <c r="J24" s="65"/>
      <c r="K24" s="65"/>
      <c r="L24" s="65"/>
      <c r="M24" s="65"/>
      <c r="N24" s="65"/>
      <c r="O24" s="65"/>
      <c r="P24" s="65"/>
      <c r="Q24" s="65"/>
      <c r="R24" s="65"/>
      <c r="S24" s="65"/>
    </row>
    <row r="25" spans="1:19" ht="19.899999999999999" customHeight="1" x14ac:dyDescent="0.2">
      <c r="C25" s="69"/>
      <c r="D25" s="65"/>
      <c r="E25" s="65"/>
      <c r="F25" s="65"/>
      <c r="G25" s="65"/>
      <c r="H25" s="65"/>
      <c r="I25" s="65"/>
      <c r="J25" s="65"/>
      <c r="K25" s="65"/>
      <c r="L25" s="65"/>
      <c r="M25" s="65"/>
      <c r="N25" s="65"/>
      <c r="O25" s="65"/>
      <c r="P25" s="65"/>
      <c r="Q25" s="65"/>
      <c r="R25" s="65"/>
      <c r="S25" s="65"/>
    </row>
    <row r="26" spans="1:19" ht="19.899999999999999" customHeight="1" x14ac:dyDescent="0.2">
      <c r="B26" s="65"/>
      <c r="C26" s="76" t="s">
        <v>62</v>
      </c>
      <c r="D26" s="125" t="s">
        <v>6</v>
      </c>
      <c r="E26" s="126"/>
      <c r="F26" s="125" t="s">
        <v>43</v>
      </c>
      <c r="G26" s="126"/>
      <c r="H26" s="65"/>
      <c r="I26" s="65"/>
      <c r="J26" s="65"/>
      <c r="K26" s="65"/>
      <c r="L26" s="65"/>
      <c r="M26" s="65"/>
      <c r="N26" s="65"/>
      <c r="O26" s="65"/>
      <c r="P26" s="65"/>
      <c r="Q26" s="65"/>
      <c r="R26" s="65"/>
      <c r="S26" s="65"/>
    </row>
    <row r="27" spans="1:19" ht="19.899999999999999" customHeight="1" x14ac:dyDescent="0.2">
      <c r="B27" s="65"/>
      <c r="C27" s="71">
        <v>2020</v>
      </c>
      <c r="D27" s="127">
        <v>16</v>
      </c>
      <c r="E27" s="128"/>
      <c r="F27" s="127" t="s">
        <v>61</v>
      </c>
      <c r="G27" s="128"/>
      <c r="H27" s="65"/>
      <c r="I27" s="65"/>
      <c r="J27" s="65"/>
      <c r="K27" s="65"/>
      <c r="L27" s="65"/>
      <c r="M27" s="65"/>
      <c r="N27" s="65"/>
      <c r="O27" s="65"/>
      <c r="P27" s="65"/>
      <c r="Q27" s="65"/>
      <c r="R27" s="65"/>
      <c r="S27" s="65"/>
    </row>
    <row r="28" spans="1:19" ht="19.899999999999999" customHeight="1" x14ac:dyDescent="0.2">
      <c r="B28" s="65"/>
      <c r="C28" s="71">
        <v>2019</v>
      </c>
      <c r="D28" s="127">
        <v>21</v>
      </c>
      <c r="E28" s="128"/>
      <c r="F28" s="127" t="s">
        <v>54</v>
      </c>
      <c r="G28" s="128"/>
      <c r="H28" s="65"/>
      <c r="I28" s="65"/>
      <c r="J28" s="65"/>
      <c r="K28" s="65"/>
      <c r="L28" s="65"/>
      <c r="M28" s="65"/>
      <c r="N28" s="65"/>
      <c r="O28" s="65"/>
      <c r="P28" s="65"/>
      <c r="Q28" s="65"/>
      <c r="R28" s="65"/>
      <c r="S28" s="65"/>
    </row>
    <row r="29" spans="1:19" ht="19.899999999999999" customHeight="1" x14ac:dyDescent="0.2">
      <c r="B29" s="65"/>
      <c r="C29" s="71">
        <v>2018</v>
      </c>
      <c r="D29" s="127">
        <v>25</v>
      </c>
      <c r="E29" s="128"/>
      <c r="F29" s="127" t="s">
        <v>55</v>
      </c>
      <c r="G29" s="128"/>
      <c r="H29" s="65"/>
      <c r="I29" s="65"/>
      <c r="J29" s="65"/>
      <c r="K29" s="65"/>
      <c r="L29" s="65"/>
      <c r="M29" s="65"/>
      <c r="N29" s="65"/>
      <c r="O29" s="65"/>
      <c r="P29" s="65"/>
      <c r="Q29" s="65"/>
      <c r="R29" s="65"/>
      <c r="S29" s="65"/>
    </row>
    <row r="30" spans="1:19" ht="19.899999999999999" customHeight="1" x14ac:dyDescent="0.2">
      <c r="B30" s="65"/>
      <c r="C30" s="65"/>
      <c r="D30" s="65"/>
      <c r="E30" s="65"/>
      <c r="F30" s="65"/>
      <c r="G30" s="65"/>
      <c r="H30" s="19"/>
      <c r="I30" s="19"/>
      <c r="J30" s="65"/>
      <c r="K30" s="65"/>
      <c r="L30" s="65"/>
      <c r="M30" s="65"/>
      <c r="N30" s="65"/>
      <c r="O30" s="65"/>
      <c r="P30" s="65"/>
      <c r="Q30" s="65"/>
      <c r="R30" s="65"/>
      <c r="S30" s="65"/>
    </row>
    <row r="31" spans="1:19" ht="19.899999999999999" customHeight="1" x14ac:dyDescent="0.2">
      <c r="A31" s="17" t="s">
        <v>48</v>
      </c>
      <c r="B31" s="13" t="s">
        <v>47</v>
      </c>
      <c r="D31" s="65"/>
      <c r="E31" s="65"/>
      <c r="F31" s="65"/>
      <c r="G31" s="65"/>
      <c r="H31" s="19"/>
      <c r="I31" s="19"/>
      <c r="K31" s="65"/>
      <c r="L31" s="65"/>
      <c r="N31" s="65"/>
      <c r="O31" s="65"/>
      <c r="R31" s="65"/>
      <c r="S31" s="65"/>
    </row>
    <row r="32" spans="1:19" ht="19.899999999999999" customHeight="1" x14ac:dyDescent="0.2">
      <c r="B32" s="13"/>
      <c r="C32" s="13"/>
      <c r="D32" s="65"/>
      <c r="E32" s="65"/>
      <c r="F32" s="65"/>
      <c r="G32" s="65"/>
      <c r="H32" s="19"/>
      <c r="I32" s="19"/>
      <c r="K32" s="65"/>
      <c r="L32" s="65"/>
      <c r="N32" s="65"/>
      <c r="O32" s="65"/>
      <c r="R32" s="65"/>
      <c r="S32" s="65"/>
    </row>
    <row r="33" spans="1:19" ht="19.899999999999999" customHeight="1" x14ac:dyDescent="0.2">
      <c r="B33" s="13"/>
      <c r="C33" s="76" t="s">
        <v>43</v>
      </c>
      <c r="D33" s="125" t="s">
        <v>6</v>
      </c>
      <c r="E33" s="126"/>
      <c r="F33" s="125" t="s">
        <v>49</v>
      </c>
      <c r="G33" s="126"/>
      <c r="H33" s="19"/>
      <c r="I33" s="19"/>
      <c r="J33" s="19"/>
      <c r="K33" s="19"/>
      <c r="L33" s="19"/>
      <c r="M33" s="19"/>
      <c r="N33" s="19"/>
      <c r="O33" s="19"/>
      <c r="R33" s="63"/>
      <c r="S33" s="63"/>
    </row>
    <row r="34" spans="1:19" ht="19.899999999999999" customHeight="1" x14ac:dyDescent="0.2">
      <c r="B34" s="22"/>
      <c r="C34" s="61" t="s">
        <v>63</v>
      </c>
      <c r="D34" s="127">
        <v>21</v>
      </c>
      <c r="E34" s="128"/>
      <c r="F34" s="127">
        <f>IF(AND(D34&gt;=18,D34&lt;=40),2,IF(D34&lt;18,0,IF(D34&gt;40,"Valore errato","")))</f>
        <v>2</v>
      </c>
      <c r="G34" s="128"/>
      <c r="H34" s="19"/>
      <c r="I34" s="19"/>
      <c r="J34" s="19"/>
      <c r="K34" s="19"/>
      <c r="L34" s="19"/>
      <c r="M34" s="19"/>
      <c r="N34" s="19"/>
      <c r="O34" s="19"/>
    </row>
    <row r="35" spans="1:19" ht="19.899999999999999" customHeight="1" x14ac:dyDescent="0.2">
      <c r="B35" s="22"/>
      <c r="C35" s="62" t="s">
        <v>64</v>
      </c>
      <c r="D35" s="127">
        <v>25</v>
      </c>
      <c r="E35" s="128"/>
      <c r="F35" s="127">
        <f>IF(AND(D35&gt;=24,D35&lt;=31),1,IF(AND(D35&gt;=32,D35&lt;=40),2,IF(D35&gt;40,"Valore errato",IF(D35&lt;18,0,))))</f>
        <v>1</v>
      </c>
      <c r="G35" s="128"/>
      <c r="H35" s="19"/>
      <c r="I35" s="19"/>
      <c r="J35" s="19"/>
      <c r="K35" s="19"/>
      <c r="L35" s="19"/>
      <c r="M35" s="19"/>
      <c r="N35" s="19"/>
      <c r="O35" s="19"/>
    </row>
    <row r="36" spans="1:19" ht="19.899999999999999" customHeight="1" x14ac:dyDescent="0.2">
      <c r="B36" s="22"/>
      <c r="C36" s="58" t="s">
        <v>44</v>
      </c>
      <c r="D36" s="127"/>
      <c r="E36" s="128"/>
      <c r="F36" s="129">
        <f>F34+F35</f>
        <v>3</v>
      </c>
      <c r="G36" s="130"/>
      <c r="H36" s="19"/>
      <c r="I36" s="19"/>
      <c r="J36" s="19"/>
      <c r="K36" s="19"/>
      <c r="L36" s="19"/>
      <c r="M36" s="19"/>
      <c r="N36" s="19"/>
      <c r="O36" s="19"/>
    </row>
    <row r="37" spans="1:19" ht="19.899999999999999" customHeight="1" x14ac:dyDescent="0.2">
      <c r="B37" s="22"/>
      <c r="C37" s="54"/>
      <c r="D37" s="19"/>
      <c r="E37" s="21"/>
      <c r="F37" s="21"/>
      <c r="G37" s="21"/>
      <c r="H37" s="19"/>
      <c r="I37" s="19"/>
      <c r="J37" s="19"/>
      <c r="K37" s="19"/>
      <c r="L37" s="19"/>
      <c r="M37" s="19"/>
      <c r="N37" s="19"/>
      <c r="O37" s="19"/>
    </row>
    <row r="38" spans="1:19" ht="19.899999999999999" customHeight="1" x14ac:dyDescent="0.2">
      <c r="A38" s="17" t="s">
        <v>50</v>
      </c>
      <c r="B38" s="13" t="s">
        <v>51</v>
      </c>
      <c r="D38" s="19"/>
      <c r="E38" s="19"/>
      <c r="F38" s="19"/>
      <c r="G38" s="19"/>
      <c r="H38" s="19"/>
      <c r="I38" s="19"/>
      <c r="J38" s="19"/>
      <c r="K38" s="19"/>
      <c r="L38" s="19"/>
      <c r="M38" s="19"/>
    </row>
    <row r="39" spans="1:19" ht="19.899999999999999" customHeight="1" x14ac:dyDescent="0.2">
      <c r="B39" s="13"/>
      <c r="C39" s="13"/>
      <c r="D39" s="19"/>
      <c r="E39" s="19"/>
      <c r="F39" s="19"/>
      <c r="G39" s="19"/>
      <c r="H39" s="19"/>
      <c r="I39" s="19"/>
      <c r="J39" s="19"/>
      <c r="K39" s="19"/>
      <c r="L39" s="19"/>
    </row>
    <row r="40" spans="1:19" ht="19.899999999999999" customHeight="1" x14ac:dyDescent="0.2">
      <c r="B40" s="13"/>
      <c r="C40" s="60" t="s">
        <v>53</v>
      </c>
      <c r="D40" s="127">
        <f>D27</f>
        <v>16</v>
      </c>
      <c r="E40" s="128"/>
      <c r="F40" s="19"/>
      <c r="G40" s="19"/>
      <c r="H40" s="19"/>
      <c r="I40" s="19"/>
      <c r="J40" s="19"/>
      <c r="K40" s="19"/>
      <c r="L40" s="19"/>
      <c r="M40" s="19"/>
    </row>
    <row r="41" spans="1:19" ht="19.899999999999999" customHeight="1" x14ac:dyDescent="0.2">
      <c r="B41" s="13"/>
      <c r="C41" s="60" t="s">
        <v>44</v>
      </c>
      <c r="D41" s="127">
        <f>F36</f>
        <v>3</v>
      </c>
      <c r="E41" s="128"/>
      <c r="F41" s="19"/>
      <c r="G41" s="19"/>
      <c r="H41" s="19"/>
      <c r="I41" s="19"/>
      <c r="J41" s="19"/>
      <c r="K41" s="19"/>
      <c r="L41" s="19"/>
      <c r="M41" s="19"/>
    </row>
    <row r="42" spans="1:19" ht="19.899999999999999" customHeight="1" x14ac:dyDescent="0.2">
      <c r="B42" s="13"/>
      <c r="C42" s="58" t="s">
        <v>52</v>
      </c>
      <c r="D42" s="129">
        <f>D40+D41</f>
        <v>19</v>
      </c>
      <c r="E42" s="130"/>
      <c r="F42" s="19"/>
      <c r="G42" s="19"/>
      <c r="H42" s="19"/>
      <c r="I42" s="19"/>
      <c r="J42" s="19"/>
      <c r="K42" s="19"/>
      <c r="L42" s="19"/>
      <c r="M42" s="19"/>
    </row>
    <row r="43" spans="1:19" ht="19.899999999999999" customHeight="1" x14ac:dyDescent="0.2">
      <c r="B43" s="13"/>
      <c r="C43" s="54"/>
      <c r="D43" s="19"/>
      <c r="E43" s="19"/>
      <c r="F43" s="19"/>
      <c r="G43" s="19"/>
      <c r="H43" s="19"/>
      <c r="I43" s="19"/>
      <c r="J43" s="19"/>
      <c r="K43" s="19"/>
      <c r="L43" s="19"/>
      <c r="M43" s="19"/>
    </row>
    <row r="44" spans="1:19" ht="19.899999999999999" customHeight="1" x14ac:dyDescent="0.2">
      <c r="C44" s="77" t="s">
        <v>23</v>
      </c>
      <c r="D44" s="127">
        <v>18</v>
      </c>
      <c r="E44" s="128"/>
    </row>
    <row r="45" spans="1:19" ht="19.899999999999999" customHeight="1" x14ac:dyDescent="0.2">
      <c r="C45" s="78" t="s">
        <v>20</v>
      </c>
      <c r="D45" s="125" t="str">
        <f>IF(D42&gt;=D44,"Positivo","Negativo")</f>
        <v>Positivo</v>
      </c>
      <c r="E45" s="126"/>
    </row>
    <row r="46" spans="1:19" ht="19.899999999999999" customHeight="1" x14ac:dyDescent="0.2">
      <c r="B46" s="22"/>
      <c r="C46" s="1"/>
      <c r="D46" s="19"/>
      <c r="E46" s="19"/>
      <c r="F46" s="19"/>
      <c r="G46" s="19"/>
      <c r="H46" s="19"/>
      <c r="I46" s="19"/>
      <c r="J46" s="19"/>
      <c r="K46" s="19"/>
      <c r="L46" s="19"/>
      <c r="M46" s="19"/>
    </row>
    <row r="47" spans="1:19" ht="19.899999999999999" customHeight="1" x14ac:dyDescent="0.2">
      <c r="B47" s="121" t="s">
        <v>60</v>
      </c>
      <c r="C47" s="121"/>
      <c r="D47" s="121"/>
      <c r="E47" s="121"/>
      <c r="F47" s="121"/>
      <c r="G47" s="121"/>
      <c r="H47" s="121"/>
      <c r="I47" s="121"/>
      <c r="J47" s="121"/>
      <c r="K47" s="70"/>
      <c r="L47" s="70"/>
      <c r="M47" s="70"/>
      <c r="N47" s="70"/>
      <c r="O47" s="70"/>
      <c r="P47" s="70"/>
      <c r="Q47" s="70"/>
      <c r="R47" s="70"/>
      <c r="S47" s="70"/>
    </row>
    <row r="48" spans="1:19" ht="19.899999999999999" customHeight="1" x14ac:dyDescent="0.2">
      <c r="B48" s="121"/>
      <c r="C48" s="121"/>
      <c r="D48" s="121"/>
      <c r="E48" s="121"/>
      <c r="F48" s="121"/>
      <c r="G48" s="121"/>
      <c r="H48" s="121"/>
      <c r="I48" s="121"/>
      <c r="J48" s="121"/>
      <c r="K48" s="70"/>
      <c r="L48" s="70"/>
      <c r="M48" s="70"/>
      <c r="N48" s="70"/>
      <c r="O48" s="70"/>
      <c r="P48" s="70"/>
      <c r="Q48" s="70"/>
      <c r="R48" s="70"/>
      <c r="S48" s="70"/>
    </row>
    <row r="49" spans="2:19" ht="19.899999999999999" customHeight="1" x14ac:dyDescent="0.2">
      <c r="B49" s="70"/>
      <c r="C49" s="70"/>
      <c r="D49" s="70"/>
      <c r="E49" s="70"/>
      <c r="F49" s="70"/>
      <c r="G49" s="70"/>
      <c r="H49" s="70"/>
      <c r="I49" s="70"/>
      <c r="J49" s="70"/>
      <c r="K49" s="70"/>
      <c r="L49" s="70"/>
      <c r="M49" s="70"/>
      <c r="N49" s="70"/>
      <c r="O49" s="70"/>
      <c r="P49" s="70"/>
      <c r="Q49" s="70"/>
      <c r="R49" s="70"/>
      <c r="S49" s="70"/>
    </row>
  </sheetData>
  <mergeCells count="38">
    <mergeCell ref="F26:G26"/>
    <mergeCell ref="F27:G27"/>
    <mergeCell ref="F18:G18"/>
    <mergeCell ref="F19:G19"/>
    <mergeCell ref="D36:E36"/>
    <mergeCell ref="F33:G33"/>
    <mergeCell ref="D44:E44"/>
    <mergeCell ref="D34:E34"/>
    <mergeCell ref="D35:E35"/>
    <mergeCell ref="D26:E26"/>
    <mergeCell ref="D15:G15"/>
    <mergeCell ref="D16:E16"/>
    <mergeCell ref="D17:E17"/>
    <mergeCell ref="D18:E18"/>
    <mergeCell ref="D19:E19"/>
    <mergeCell ref="F16:G16"/>
    <mergeCell ref="F17:G17"/>
    <mergeCell ref="F29:G29"/>
    <mergeCell ref="D27:E27"/>
    <mergeCell ref="D28:E28"/>
    <mergeCell ref="D29:E29"/>
    <mergeCell ref="D33:E33"/>
    <mergeCell ref="B8:J9"/>
    <mergeCell ref="B10:J12"/>
    <mergeCell ref="B21:J22"/>
    <mergeCell ref="B47:J48"/>
    <mergeCell ref="A5:J6"/>
    <mergeCell ref="B24:C24"/>
    <mergeCell ref="A8:A9"/>
    <mergeCell ref="A10:A12"/>
    <mergeCell ref="D45:E45"/>
    <mergeCell ref="F34:G34"/>
    <mergeCell ref="F35:G35"/>
    <mergeCell ref="F36:G36"/>
    <mergeCell ref="D40:E40"/>
    <mergeCell ref="D41:E41"/>
    <mergeCell ref="D42:E42"/>
    <mergeCell ref="F28:G28"/>
  </mergeCells>
  <pageMargins left="0.70866141732283472" right="0.70866141732283472" top="0.55118110236220474" bottom="0.74803149606299213" header="0.31496062992125984" footer="0.31496062992125984"/>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Esempio PSF - Indici Criterio 1</vt:lpstr>
      <vt:lpstr>Esempio PSF - Indici Criterio 2</vt:lpstr>
      <vt:lpstr>Esempio di calcolo PSFM</vt:lpstr>
      <vt:lpstr>'Esempio di calcolo PSFM'!Area_stampa</vt:lpstr>
      <vt:lpstr>'Esempio PSF - Indici Criterio 1'!Area_stampa</vt:lpstr>
      <vt:lpstr>'Esempio PSF - Indici Criterio 1'!Titoli_stampa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Bartocci Stefano</dc:creator>
  <cp:lastModifiedBy>RICCHETTI UGO</cp:lastModifiedBy>
  <cp:lastPrinted>2021-03-30T07:42:10Z</cp:lastPrinted>
  <dcterms:created xsi:type="dcterms:W3CDTF">2017-05-05T06:59:48Z</dcterms:created>
  <dcterms:modified xsi:type="dcterms:W3CDTF">2021-04-30T07:05:51Z</dcterms:modified>
</cp:coreProperties>
</file>